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howInkAnnotation="0" defaultThemeVersion="124226"/>
  <mc:AlternateContent xmlns:mc="http://schemas.openxmlformats.org/markup-compatibility/2006">
    <mc:Choice Requires="x15">
      <x15ac:absPath xmlns:x15ac="http://schemas.microsoft.com/office/spreadsheetml/2010/11/ac" url="C:\кошториси\на 2025 рік\"/>
    </mc:Choice>
  </mc:AlternateContent>
  <xr:revisionPtr revIDLastSave="0" documentId="13_ncr:1_{8E233B92-60F3-4A9F-A5AC-86613037F6C1}" xr6:coauthVersionLast="47" xr6:coauthVersionMax="47" xr10:uidLastSave="{00000000-0000-0000-0000-000000000000}"/>
  <bookViews>
    <workbookView xWindow="-108" yWindow="-108" windowWidth="23256" windowHeight="12576" tabRatio="667" activeTab="3" xr2:uid="{00000000-000D-0000-FFFF-FFFF00000000}"/>
  </bookViews>
  <sheets>
    <sheet name="кошторис 1010" sheetId="3" r:id="rId1"/>
    <sheet name="лім.дов.1010" sheetId="11" r:id="rId2"/>
    <sheet name="зп" sheetId="7" r:id="rId3"/>
    <sheet name="поточні" sheetId="8" r:id="rId4"/>
  </sheets>
  <definedNames>
    <definedName name="_xlnm.Print_Area" localSheetId="2">зп!$A$1:$G$49</definedName>
    <definedName name="_xlnm.Print_Area" localSheetId="0">'кошторис 1010'!$A$1:$E$123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8" l="1"/>
  <c r="G12" i="7"/>
  <c r="E86" i="3"/>
  <c r="G44" i="7"/>
  <c r="G23" i="7" l="1"/>
  <c r="G30" i="7" l="1"/>
  <c r="G18" i="7"/>
  <c r="F22" i="11" l="1"/>
  <c r="D48" i="7" l="1"/>
  <c r="G14" i="7" l="1"/>
  <c r="G13" i="7"/>
  <c r="I27" i="11" l="1"/>
  <c r="G27" i="11"/>
  <c r="J27" i="11" s="1"/>
  <c r="K27" i="11" s="1"/>
  <c r="E26" i="11"/>
  <c r="E25" i="11"/>
  <c r="E24" i="11"/>
  <c r="E23" i="11"/>
  <c r="E22" i="11"/>
  <c r="C66" i="3"/>
  <c r="F15" i="8"/>
  <c r="F10" i="8"/>
  <c r="F6" i="8"/>
  <c r="F3" i="8"/>
  <c r="A36" i="7"/>
  <c r="A37" i="7" s="1"/>
  <c r="A38" i="7" s="1"/>
  <c r="A39" i="7" s="1"/>
  <c r="A40" i="7" s="1"/>
  <c r="A41" i="7" s="1"/>
  <c r="E31" i="7"/>
  <c r="G29" i="7"/>
  <c r="G28" i="7"/>
  <c r="G27" i="7"/>
  <c r="G26" i="7"/>
  <c r="G25" i="7"/>
  <c r="G24" i="7"/>
  <c r="G22" i="7"/>
  <c r="G21" i="7"/>
  <c r="G20" i="7"/>
  <c r="G19" i="7"/>
  <c r="G17" i="7"/>
  <c r="G16" i="7"/>
  <c r="G15" i="7"/>
  <c r="G11" i="7"/>
  <c r="G10" i="7"/>
  <c r="G9" i="7"/>
  <c r="G8" i="7"/>
  <c r="G7" i="7"/>
  <c r="A8" i="7"/>
  <c r="D35" i="3"/>
  <c r="E35" i="3" s="1"/>
  <c r="C72" i="3"/>
  <c r="E74" i="3"/>
  <c r="E72" i="3" s="1"/>
  <c r="E69" i="3"/>
  <c r="E85" i="3"/>
  <c r="E82" i="3" s="1"/>
  <c r="E107" i="3"/>
  <c r="D107" i="3"/>
  <c r="C107" i="3"/>
  <c r="E102" i="3"/>
  <c r="D102" i="3"/>
  <c r="C102" i="3"/>
  <c r="E96" i="3"/>
  <c r="D96" i="3"/>
  <c r="C96" i="3"/>
  <c r="E93" i="3"/>
  <c r="D93" i="3"/>
  <c r="C93" i="3"/>
  <c r="C88" i="3" s="1"/>
  <c r="D82" i="3"/>
  <c r="C82" i="3"/>
  <c r="E78" i="3"/>
  <c r="D78" i="3"/>
  <c r="C78" i="3"/>
  <c r="E75" i="3"/>
  <c r="D75" i="3"/>
  <c r="C75" i="3"/>
  <c r="D72" i="3"/>
  <c r="E71" i="3"/>
  <c r="E70" i="3"/>
  <c r="E68" i="3"/>
  <c r="E67" i="3"/>
  <c r="D66" i="3"/>
  <c r="E65" i="3"/>
  <c r="E64" i="3"/>
  <c r="E63" i="3"/>
  <c r="E62" i="3"/>
  <c r="E61" i="3"/>
  <c r="E60" i="3"/>
  <c r="E58" i="3"/>
  <c r="E55" i="3"/>
  <c r="E54" i="3" s="1"/>
  <c r="D54" i="3"/>
  <c r="C54" i="3"/>
  <c r="C52" i="3" s="1"/>
  <c r="E52" i="3" s="1"/>
  <c r="E37" i="3"/>
  <c r="D59" i="3" l="1"/>
  <c r="D51" i="3" s="1"/>
  <c r="E88" i="3"/>
  <c r="E87" i="3" s="1"/>
  <c r="C87" i="3"/>
  <c r="D34" i="3"/>
  <c r="E66" i="3"/>
  <c r="E59" i="3" s="1"/>
  <c r="E51" i="3" s="1"/>
  <c r="D88" i="3"/>
  <c r="D87" i="3" s="1"/>
  <c r="C59" i="3"/>
  <c r="C51" i="3" s="1"/>
  <c r="C50" i="3" s="1"/>
  <c r="F21" i="11" s="1"/>
  <c r="A9" i="7"/>
  <c r="A10" i="7" s="1"/>
  <c r="A11" i="7" s="1"/>
  <c r="A12" i="7" s="1"/>
  <c r="F31" i="7"/>
  <c r="F40" i="7" s="1"/>
  <c r="G43" i="7" s="1"/>
  <c r="D50" i="3" l="1"/>
  <c r="E50" i="3"/>
  <c r="D32" i="3"/>
  <c r="E34" i="3"/>
  <c r="G45" i="7"/>
  <c r="C33" i="3"/>
  <c r="E33" i="3" s="1"/>
  <c r="C32" i="3"/>
  <c r="E32" i="3" s="1"/>
  <c r="E21" i="11"/>
  <c r="F27" i="11"/>
  <c r="A13" i="7"/>
  <c r="A14" i="7" s="1"/>
  <c r="A16" i="7" s="1"/>
  <c r="A17" i="7" s="1"/>
  <c r="A18" i="7" s="1"/>
  <c r="A20" i="7" l="1"/>
  <c r="A21" i="7" s="1"/>
  <c r="A22" i="7" s="1"/>
  <c r="E27" i="11"/>
  <c r="A24" i="7" l="1"/>
  <c r="A25" i="7" s="1"/>
  <c r="A26" i="7" s="1"/>
  <c r="A27" i="7" s="1"/>
  <c r="A28" i="7" s="1"/>
  <c r="A29" i="7" s="1"/>
</calcChain>
</file>

<file path=xl/sharedStrings.xml><?xml version="1.0" encoding="utf-8"?>
<sst xmlns="http://schemas.openxmlformats.org/spreadsheetml/2006/main" count="274" uniqueCount="238">
  <si>
    <t>ЗАТВЕРДЖЕНО</t>
  </si>
  <si>
    <t xml:space="preserve">    (число, місяць, рік)</t>
  </si>
  <si>
    <t>М.П.</t>
  </si>
  <si>
    <t>Код</t>
  </si>
  <si>
    <t>Усього на рік</t>
  </si>
  <si>
    <t>Разом</t>
  </si>
  <si>
    <t>Загальний</t>
  </si>
  <si>
    <t>фонд</t>
  </si>
  <si>
    <t>Спеціальний</t>
  </si>
  <si>
    <t>Х</t>
  </si>
  <si>
    <t>Надходження коштів із спеціального фонду бюджету, у т. ч.</t>
  </si>
  <si>
    <t>25010100</t>
  </si>
  <si>
    <t>25010200</t>
  </si>
  <si>
    <t>25010300</t>
  </si>
  <si>
    <t>25010400</t>
  </si>
  <si>
    <t>25020100</t>
  </si>
  <si>
    <t>25020200</t>
  </si>
  <si>
    <t>Поточні видатки</t>
  </si>
  <si>
    <t>1</t>
  </si>
  <si>
    <t>2</t>
  </si>
  <si>
    <t>3</t>
  </si>
  <si>
    <t>4</t>
  </si>
  <si>
    <t>5</t>
  </si>
  <si>
    <t>Видатки на відрядження</t>
  </si>
  <si>
    <t>Оплата комунальних послуг та енергоносіїв</t>
  </si>
  <si>
    <t>Капітальні видатки</t>
  </si>
  <si>
    <t>Придбання основного капіталу</t>
  </si>
  <si>
    <t>Створення державних запасів і резервів</t>
  </si>
  <si>
    <t>Придбання землі і нематеріальних активів</t>
  </si>
  <si>
    <t>Капітальні трансферти</t>
  </si>
  <si>
    <t xml:space="preserve"> (грн.)</t>
  </si>
  <si>
    <t>Сторож</t>
  </si>
  <si>
    <t>Окремі заходи по реалізації державних (регіональних) програм, не віднесені до заходів розвитку</t>
  </si>
  <si>
    <t>Наказ  Міністерства фінансів України 28 січня 2002 № 57</t>
  </si>
  <si>
    <t>(сума словами і цифрами)</t>
  </si>
  <si>
    <t xml:space="preserve"> (посада)</t>
  </si>
  <si>
    <t>КОШТОРИС</t>
  </si>
  <si>
    <t>(код за ЄДРПОУ та найменування бюджетної установи)</t>
  </si>
  <si>
    <t>Найменування</t>
  </si>
  <si>
    <t>Надходження – усього</t>
  </si>
  <si>
    <t xml:space="preserve">Надходження коштів із загального фонду </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</si>
  <si>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</si>
  <si>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</si>
  <si>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 xml:space="preserve">надходження бюджетних установ від додаткової (господарської) діяльності </t>
  </si>
  <si>
    <t>надходження бюджетних установ від реалізації в установленому порядку майна (крім нерухомого майна)</t>
  </si>
  <si>
    <t>інші джерела власних надходжень бюджетних установ</t>
  </si>
  <si>
    <t>благодійні внески, гранти та дарунки</t>
  </si>
  <si>
    <t xml:space="preserve"> інші надходження, у т.ч.</t>
  </si>
  <si>
    <t>інші доходи (розписати за кодами класифікації доходів бюджету)</t>
  </si>
  <si>
    <t>фінансування (розписати за кодами класифікації фінансування бюджету за типом боргового зобов"язання)</t>
  </si>
  <si>
    <t>повернення кредитів до бюджету (розписати за кодами програмної класифікації видатків та кредитування бюджету, класифікації кредитування бюджету)</t>
  </si>
  <si>
    <t>ВИДАТКИ ТА НАДАННЯ КРЕДИТІВ – усього</t>
  </si>
  <si>
    <t xml:space="preserve">Оплата праці </t>
  </si>
  <si>
    <t>Заробітна плата</t>
  </si>
  <si>
    <t>Грошове утримання військовослужбовців</t>
  </si>
  <si>
    <t>Нарахування на оплату праці</t>
  </si>
  <si>
    <t>Використання товарів і послуг</t>
  </si>
  <si>
    <t>Предмети, матеріали, обладнання  та  інвентар</t>
  </si>
  <si>
    <t>Медикаменти та перев’язувальні матеріали</t>
  </si>
  <si>
    <t>Продукти харчування</t>
  </si>
  <si>
    <t>Оплата послуг (крім  комунальних)</t>
  </si>
  <si>
    <t>Видатки та заходи спеціального призначення</t>
  </si>
  <si>
    <t>Оплата теплопостачання</t>
  </si>
  <si>
    <t>Оплата водопостачання і водовідведення</t>
  </si>
  <si>
    <t>Оплата електроенергії</t>
  </si>
  <si>
    <t>Оплата природного газу</t>
  </si>
  <si>
    <t>Дослідження і розробки, окремі заходи по реалізації державних (регіональних) програм</t>
  </si>
  <si>
    <t>Дослідження і розробки,  окремі заходи розвитку по реалізації державних (регіональних) програм</t>
  </si>
  <si>
    <t>Обслуговування боргових зобов"язань</t>
  </si>
  <si>
    <t>Обслуговування внутрішніх боргових зобов"язань</t>
  </si>
  <si>
    <t>Обслуговування зовнішніх боргових зобов"язань</t>
  </si>
  <si>
    <t>Поточні трансферти</t>
  </si>
  <si>
    <t>Субсидії та поточні трансферти  підприємствам (установам, організаціям)</t>
  </si>
  <si>
    <t>Поточні трансферти органам державного управління інших рівнів</t>
  </si>
  <si>
    <t>Поточні трансферти урядам іноземних держав та міжнародним організаціям</t>
  </si>
  <si>
    <t>Соціальне забезпечення</t>
  </si>
  <si>
    <t>Виплата пенсій і допомоги</t>
  </si>
  <si>
    <t>Стипендії</t>
  </si>
  <si>
    <t>Інші виплати населенню</t>
  </si>
  <si>
    <t>Інші поточні видатки</t>
  </si>
  <si>
    <t>Придбання обладнання і предметів довгострокового користування</t>
  </si>
  <si>
    <t>Капітальне будівництво (придбання) житла</t>
  </si>
  <si>
    <t>Капітальне будівництво (придбання) інших об"єктів</t>
  </si>
  <si>
    <t>Капітальний ремонт</t>
  </si>
  <si>
    <t xml:space="preserve">Капітальний ремонт житлового фонду (приміщень) </t>
  </si>
  <si>
    <t>Капітальний ремонт інших об"єктів</t>
  </si>
  <si>
    <t>Реконструкція та реставрація</t>
  </si>
  <si>
    <t>Реконструкція житлового фонду (приміщень)</t>
  </si>
  <si>
    <t>Реконструкція та реставрація інших об’єктів</t>
  </si>
  <si>
    <t>Реставрація пам’яток культури, історії та архітектури</t>
  </si>
  <si>
    <t>Капітальні трансферти підприємствам (установам,  організаціям)</t>
  </si>
  <si>
    <t>Капітальні трансферти органам державного управління  інших рівнів</t>
  </si>
  <si>
    <t>Капітальні трансферти  урядам іноземних держав та міжнародним організаціям</t>
  </si>
  <si>
    <t>Капітальні трансферти населенню</t>
  </si>
  <si>
    <t>Надання внутрішніх кредитів</t>
  </si>
  <si>
    <t>Надання кредитів органам державного управління інших рівнів</t>
  </si>
  <si>
    <t>Надання кредитів підприємствам, установам, організаціям</t>
  </si>
  <si>
    <t>Надання інших внутрішніх кредитів</t>
  </si>
  <si>
    <t>Надання зовнішніх кредитів</t>
  </si>
  <si>
    <t>Нерозподілені видатки</t>
  </si>
  <si>
    <t>**</t>
  </si>
  <si>
    <r>
      <t xml:space="preserve">** </t>
    </r>
    <r>
      <rPr>
        <sz val="8"/>
        <color indexed="8"/>
        <rFont val="Times New Roman"/>
        <family val="1"/>
        <charset val="204"/>
      </rPr>
      <t>Сума проставляється за кодом відповідно до класифікації кредитування бюджету та не враховується у рядку "НАДХОДЖЕННЯ - усього".</t>
    </r>
  </si>
  <si>
    <t>Практичний психолог</t>
  </si>
  <si>
    <t>Двірник</t>
  </si>
  <si>
    <t>Оплата праці і нарахуванняна заробітну плату</t>
  </si>
  <si>
    <t>Оплата інших енергоносіїв та інших комунальних послуг</t>
  </si>
  <si>
    <t>Кухар</t>
  </si>
  <si>
    <t>Підсобний робітник</t>
  </si>
  <si>
    <t>Завідувач господарством</t>
  </si>
  <si>
    <t>код та назва програмної класифікації видатків та кредитування державного бюджету</t>
  </si>
  <si>
    <t>плата за оренду майна бюджетних установ,що здійснюється відповідно до Закону України "Про оренду державного та комунального майна"</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</si>
  <si>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заходів,у т.ч. заходів з відчуження для суспільних потреб земельних ділянок та розміщення на них інших об'єктів нерухомого майна, що перебувають у приватній власності фізичних або юридичних осіб</t>
  </si>
  <si>
    <t xml:space="preserve">                                     (підпис)                                                  </t>
  </si>
  <si>
    <t>Тетяна ХУДОБА</t>
  </si>
  <si>
    <t xml:space="preserve">                                                                                                      (підпис)                                            </t>
  </si>
  <si>
    <t>Суддівська винагорода</t>
  </si>
  <si>
    <t xml:space="preserve">Розрахунок видатків до кошторису </t>
  </si>
  <si>
    <t>КЕКВ 2111 Заробітна плата</t>
  </si>
  <si>
    <t>№ п/п</t>
  </si>
  <si>
    <t>ФОП на місяць</t>
  </si>
  <si>
    <t>ФОП на рік</t>
  </si>
  <si>
    <t>Розрахунок заробітної плати працівників за штатним розписом на рік</t>
  </si>
  <si>
    <t>Найменування посади</t>
  </si>
  <si>
    <t>Комірник</t>
  </si>
  <si>
    <t>Разом на рік</t>
  </si>
  <si>
    <t>Кіл-ть штатних одиниць</t>
  </si>
  <si>
    <t>Інші  види доплат</t>
  </si>
  <si>
    <t>Матеріальна допомога на оздоровлення</t>
  </si>
  <si>
    <t>Щорічна винагорода</t>
  </si>
  <si>
    <t>Індексація</t>
  </si>
  <si>
    <t>РАЗОМ ФОП ДЛЯ ВСІХ КАТЕГОРІЙ ПРАЦІВНИКІВ</t>
  </si>
  <si>
    <t xml:space="preserve">РАЗОМ ФОП </t>
  </si>
  <si>
    <t>ПОТОЧНІ ВИТРАТИ</t>
  </si>
  <si>
    <t>КЕКВ 2120</t>
  </si>
  <si>
    <t>КПК</t>
  </si>
  <si>
    <t>КЕКВ 2210 "Предмети, матеріали, обладнання  та  інвентар"</t>
  </si>
  <si>
    <t>в т.ч.</t>
  </si>
  <si>
    <t>КЕКВ 2220 "Медикаменти та перев’язувальні матеріали"</t>
  </si>
  <si>
    <t>медикаменти</t>
  </si>
  <si>
    <t>дез.засоби</t>
  </si>
  <si>
    <t>КЕКВ 2240 "Оплата послуг (крім  комунальних)"</t>
  </si>
  <si>
    <t>КЕКВ 2250 "Видатки на відрядження"</t>
  </si>
  <si>
    <t>КЕКВ 2282 "Окремі заходи по реалізації державних (регіональних) програм, не віднесені до заходів розвитку"</t>
  </si>
  <si>
    <t xml:space="preserve">Наказ Міністерства фінансів України 28 січня 2002 року 
№ 57 (у редакції наказу Міністерства фінансів України 
від 26 листопада 2012 року № 1220) </t>
  </si>
  <si>
    <t>Видана</t>
  </si>
  <si>
    <t>(назва установи,яка видала лімітну довідку)</t>
  </si>
  <si>
    <t>(назва установи,якій видається лімітна довідка)</t>
  </si>
  <si>
    <t xml:space="preserve">Підстава: </t>
  </si>
  <si>
    <t xml:space="preserve">1)  З </t>
  </si>
  <si>
    <t>місцевого бюджету</t>
  </si>
  <si>
    <t>за</t>
  </si>
  <si>
    <t>(код та назва програмної класифікації видатків та кредитування державного бюджету / програмної класифікації видатків та кредитування місцевих бюджетів (код та назва Типової програмної класифікації видатків та кредитування місцевих бюджетів)</t>
  </si>
  <si>
    <t>виділено</t>
  </si>
  <si>
    <t>у тому числі на:</t>
  </si>
  <si>
    <t>Назва видатків за економічною класифікацією та класифікацією кредитування</t>
  </si>
  <si>
    <t>Загальний фонд</t>
  </si>
  <si>
    <t>Спеціальний фонд</t>
  </si>
  <si>
    <t>видатки споживання - разом, з них:</t>
  </si>
  <si>
    <t>оплата праці</t>
  </si>
  <si>
    <t>оплата комунальних послуг та енергоносіїв</t>
  </si>
  <si>
    <t>видатки розвитку</t>
  </si>
  <si>
    <t>повернення кредитів до бюджету</t>
  </si>
  <si>
    <t>надання кредитів із бюджету</t>
  </si>
  <si>
    <t>усього</t>
  </si>
  <si>
    <t xml:space="preserve">2) У сумі асигнувань загального фонду бюджету враховано витрати на </t>
  </si>
  <si>
    <r>
      <t>утримання:</t>
    </r>
    <r>
      <rPr>
        <b/>
        <sz val="12"/>
        <rFont val="Bookman Old Style"/>
        <family val="1"/>
      </rPr>
      <t xml:space="preserve"> </t>
    </r>
    <r>
      <rPr>
        <b/>
        <u/>
        <sz val="12"/>
        <rFont val="Bookman Old Style"/>
        <family val="1"/>
      </rPr>
      <t xml:space="preserve">   </t>
    </r>
  </si>
  <si>
    <t xml:space="preserve">3) Помісячні обсяги асигнувань та надання кредитів загального фонду бюджету </t>
  </si>
  <si>
    <t>встановлені такі*:</t>
  </si>
  <si>
    <t>січень</t>
  </si>
  <si>
    <t>лютий</t>
  </si>
  <si>
    <t>березень</t>
  </si>
  <si>
    <t>квітень</t>
  </si>
  <si>
    <t>травень</t>
  </si>
  <si>
    <t>червень</t>
  </si>
  <si>
    <t>липень</t>
  </si>
  <si>
    <t>серпень</t>
  </si>
  <si>
    <t>вересень</t>
  </si>
  <si>
    <t>жовтень</t>
  </si>
  <si>
    <t>листопад</t>
  </si>
  <si>
    <t>грудень</t>
  </si>
  <si>
    <t>Начальник</t>
  </si>
  <si>
    <t xml:space="preserve">(підпис) </t>
  </si>
  <si>
    <t>*Місцеві фінансові органи самостійно приймають рішення щодо потреби подання таких показників</t>
  </si>
  <si>
    <t>Вчитель-логопед</t>
  </si>
  <si>
    <t>Дефіцит коштів</t>
  </si>
  <si>
    <t>Завідувач дошкільного навчального закладу</t>
  </si>
  <si>
    <t>Вихователь-методист</t>
  </si>
  <si>
    <t>Інструктор з фізкультури</t>
  </si>
  <si>
    <t>Вихователь дошкільного навчального закладу</t>
  </si>
  <si>
    <t>Керівник музичний</t>
  </si>
  <si>
    <t>Каштелян</t>
  </si>
  <si>
    <t>Машиніст із прання та ремонту спецодягу</t>
  </si>
  <si>
    <t xml:space="preserve">Помічник вихователя </t>
  </si>
  <si>
    <t>Сестра медична старша</t>
  </si>
  <si>
    <t>0611010</t>
  </si>
  <si>
    <t>0611010 "Надання дошкільної освіти"</t>
  </si>
  <si>
    <t>Діловод</t>
  </si>
  <si>
    <t>Прибиральник службових приміщень</t>
  </si>
  <si>
    <t>Сестра медична з дієтичного харчування</t>
  </si>
  <si>
    <t>Електромонтер з ремонту та обслуговування електроустаткування</t>
  </si>
  <si>
    <t>Робітник з комплексного обслуговування та ремонту будинків</t>
  </si>
  <si>
    <t>Асистент вихователя</t>
  </si>
  <si>
    <r>
      <t>Керівник                                                                       ________________________</t>
    </r>
    <r>
      <rPr>
        <u/>
        <sz val="12"/>
        <rFont val="Times New Roman"/>
        <family val="1"/>
        <charset val="204"/>
      </rPr>
      <t>Оксана ШЕВЧЕНКО</t>
    </r>
  </si>
  <si>
    <t>(у редакції наказу Міністерства фінансів України  
 від 04.12.2015 № 1118)</t>
  </si>
  <si>
    <t>Матеріальна допомога ( медич.персоналу)</t>
  </si>
  <si>
    <t>ФОП на виплату  грошову компенсацію за невикористану щорічну відпустку</t>
  </si>
  <si>
    <t>9.</t>
  </si>
  <si>
    <t>Начальник управління освіти Лисичанської міської військової адміністрації Сєвєродонецького району Луганської області</t>
  </si>
  <si>
    <t>06 січня 2025 р</t>
  </si>
  <si>
    <r>
      <t xml:space="preserve"> на </t>
    </r>
    <r>
      <rPr>
        <b/>
        <u/>
        <sz val="14"/>
        <rFont val="Times New Roman"/>
        <family val="1"/>
        <charset val="204"/>
      </rPr>
      <t>2025</t>
    </r>
    <r>
      <rPr>
        <b/>
        <sz val="14"/>
        <rFont val="Times New Roman"/>
        <family val="1"/>
        <charset val="204"/>
      </rPr>
      <t xml:space="preserve"> рік</t>
    </r>
  </si>
  <si>
    <t>36642580  Комунальний заклад Лисичанський дошкільний навчальний заклад (садок) № 11 "Струмочок" Сєвєродонецького району Луганської області</t>
  </si>
  <si>
    <t xml:space="preserve"> </t>
  </si>
  <si>
    <t>(найменування міста , району, області)</t>
  </si>
  <si>
    <t>Вид бюджету місцевий,</t>
  </si>
  <si>
    <t>код та назва відомчої класифікації видатків та кредитування бюджету</t>
  </si>
  <si>
    <t>06  Управління освіти Лисичанської міської військової адміністрації Сєвєродонецького району Луганської області,</t>
  </si>
  <si>
    <t>(код та назва програмної класифікації видатків та кредитування місцевих бюджетів (код та назва Типової програмної класифікації видатків та кредитування місцевих бюджетів</t>
  </si>
  <si>
    <t>місто Новодружеськ, місто Лисичанськ, Сіверськодонецького району, Луганської області</t>
  </si>
  <si>
    <t xml:space="preserve"> (розписати за підгрупами)</t>
  </si>
  <si>
    <t>Надходження, що отримують державні і комунальні заклади професійної (професійно-технічної), фахової передвищої та вищої освіти від розміщення на депозитах тимчасово вільних бюджетних коштів, отриманих за надання платних послуг, якщо таким закладам законом надано відповідне право; надходження, що отримують державні і комунальні заклади фахової передвищої та вищої освіти, наукові установи та заклади культури як відсотки, нараховані на залишок коштів на поточних рахунках, відкритих у банках державного сектору для розміщення власних надходжень, отриманих як плата за послуги, що надаються ними згідно з основною діяльністю, благодійні внески та гранти</t>
  </si>
  <si>
    <t>Капітальне будівництво (придбання)</t>
  </si>
  <si>
    <t>Головний бухгалтер</t>
  </si>
  <si>
    <t>Оксана СКУРЖИНСЬКА</t>
  </si>
  <si>
    <t xml:space="preserve"> (підпис)      </t>
  </si>
  <si>
    <r>
      <t xml:space="preserve">М.П.***                                </t>
    </r>
    <r>
      <rPr>
        <u/>
        <sz val="10"/>
        <rFont val="Times New Roman"/>
        <family val="1"/>
        <charset val="204"/>
      </rPr>
      <t xml:space="preserve"> 06  cічня 2025 р.</t>
    </r>
  </si>
  <si>
    <t xml:space="preserve"> *** Заповнюється розпорядниками нижчого рівня, крім головних розпорядників  та  національних закладів вищої освіти, яким безпосередньо встановлені призначення у державному бюджеті.</t>
  </si>
  <si>
    <t>Триста одна  тисяча п'ятсот дев'ятнадцять грн. 00 коп. ( 301 519,00 )</t>
  </si>
  <si>
    <t>Триста одна  тисяча п'ятсот дев'ятнадцять грн. 00 коп.</t>
  </si>
  <si>
    <t xml:space="preserve"> ЛІМІТНА ДОВІДКА ПРО БЮДЖЕТНІ АСИГНУВАННЯ ТА КРЕДИТУВАННЯ НА 2025 РІК </t>
  </si>
  <si>
    <t>Управління освіти Лисичанської міської військової адміністрації Сєвєродонецького району Луганської області</t>
  </si>
  <si>
    <t>Комунальний заклад Лисичанський дошкільний навчальний заклад (садок) № 11 "Струмочок" Сєвєродонецького району Луганської області</t>
  </si>
  <si>
    <t>4)  Проєкти кошторису, плану асигнувань (за винятком надання кредитів з бюджету) загального фонду бюджету, плану надання кредитів із загального фонду бюджету, плану використання бюджетних коштів, помісячного плану використання бюджетних коштів, плану спеціального фонду бюджету (за винятком власних надходжень бюджетних установ та відповідних видатків), штатного розпису установи на 2025 рік із зведеними даними та розрахунками повинні бути подані на затвердження у термін згідно бюджетного законодавства</t>
  </si>
  <si>
    <t>06 січня 2025 р.</t>
  </si>
  <si>
    <t>на 2025 рік</t>
  </si>
  <si>
    <t>ФОП на підвищення заробітної плати</t>
  </si>
  <si>
    <t>підвищення кваліфікації педагогічних прац.</t>
  </si>
  <si>
    <t>КЕКВ 2800 "Інші поточні видатки"</t>
  </si>
  <si>
    <t>ліцензування освітньої діяльності у сфері дошкільної освіти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</si>
</sst>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E+00"/>
  </numFmts>
  <fonts count="38" x14ac:knownFonts="1">
    <font>
      <sz val="10"/>
      <name val="Arial"/>
    </font>
    <font>
      <sz val="10"/>
      <name val="Times New Roman"/>
      <family val="1"/>
      <charset val="204"/>
    </font>
    <font>
      <sz val="8"/>
      <name val="Times New Roman"/>
      <family val="1"/>
      <charset val="204"/>
    </font>
    <font>
      <b/>
      <sz val="10"/>
      <name val="Times New Roman"/>
      <family val="1"/>
      <charset val="204"/>
    </font>
    <font>
      <b/>
      <sz val="16"/>
      <name val="Times New Roman"/>
      <family val="1"/>
      <charset val="204"/>
    </font>
    <font>
      <sz val="16"/>
      <name val="Times New Roman"/>
      <family val="1"/>
      <charset val="204"/>
    </font>
    <font>
      <b/>
      <sz val="9"/>
      <name val="Times New Roman"/>
      <family val="1"/>
      <charset val="204"/>
    </font>
    <font>
      <b/>
      <sz val="12"/>
      <name val="Times New Roman"/>
      <family val="1"/>
      <charset val="204"/>
    </font>
    <font>
      <i/>
      <sz val="10"/>
      <name val="Times New Roman"/>
      <family val="1"/>
      <charset val="204"/>
    </font>
    <font>
      <b/>
      <i/>
      <sz val="10"/>
      <name val="Times New Roman"/>
      <family val="1"/>
      <charset val="204"/>
    </font>
    <font>
      <sz val="8"/>
      <name val="Arial"/>
      <family val="2"/>
      <charset val="204"/>
    </font>
    <font>
      <b/>
      <sz val="14"/>
      <name val="Times New Roman"/>
      <family val="1"/>
      <charset val="204"/>
    </font>
    <font>
      <sz val="12"/>
      <name val="Times New Roman"/>
      <family val="1"/>
      <charset val="204"/>
    </font>
    <font>
      <u/>
      <sz val="12"/>
      <name val="Times New Roman"/>
      <family val="1"/>
      <charset val="204"/>
    </font>
    <font>
      <sz val="11"/>
      <name val="Times New Roman"/>
      <family val="1"/>
      <charset val="204"/>
    </font>
    <font>
      <u/>
      <sz val="9"/>
      <name val="Times New Roman"/>
      <family val="1"/>
      <charset val="204"/>
    </font>
    <font>
      <sz val="8"/>
      <color indexed="8"/>
      <name val="Times New Roman"/>
      <family val="1"/>
      <charset val="204"/>
    </font>
    <font>
      <sz val="9"/>
      <name val="Times New Roman"/>
      <family val="1"/>
      <charset val="204"/>
    </font>
    <font>
      <b/>
      <u/>
      <sz val="14"/>
      <name val="Times New Roman"/>
      <family val="1"/>
      <charset val="204"/>
    </font>
    <font>
      <sz val="12"/>
      <name val="Bookman Old Style"/>
      <family val="1"/>
    </font>
    <font>
      <sz val="8"/>
      <name val="Bookman Old Style"/>
      <family val="1"/>
    </font>
    <font>
      <sz val="12"/>
      <color indexed="9"/>
      <name val="Bookman Old Style"/>
      <family val="1"/>
    </font>
    <font>
      <b/>
      <sz val="13"/>
      <name val="Bookman Old Style"/>
      <family val="1"/>
    </font>
    <font>
      <sz val="10"/>
      <name val="Times New Roman"/>
      <family val="1"/>
    </font>
    <font>
      <sz val="14"/>
      <name val="Bookman Old Style"/>
      <family val="1"/>
    </font>
    <font>
      <sz val="13"/>
      <name val="Bookman Old Style"/>
      <family val="1"/>
    </font>
    <font>
      <b/>
      <sz val="12"/>
      <name val="Bookman Old Style"/>
      <family val="1"/>
    </font>
    <font>
      <b/>
      <sz val="12"/>
      <color indexed="9"/>
      <name val="Bookman Old Style"/>
      <family val="1"/>
    </font>
    <font>
      <b/>
      <u/>
      <sz val="12"/>
      <name val="Bookman Old Style"/>
      <family val="1"/>
    </font>
    <font>
      <sz val="12"/>
      <name val="Bookman Old Style"/>
      <family val="1"/>
      <charset val="204"/>
    </font>
    <font>
      <b/>
      <u/>
      <sz val="12"/>
      <name val="Bookman Old Style"/>
      <family val="1"/>
      <charset val="204"/>
    </font>
    <font>
      <sz val="10"/>
      <name val="Arial Cyr"/>
      <charset val="204"/>
    </font>
    <font>
      <sz val="6"/>
      <name val="Bookman Old Style"/>
      <family val="1"/>
      <charset val="204"/>
    </font>
    <font>
      <i/>
      <sz val="8"/>
      <name val="Times New Roman"/>
      <family val="1"/>
    </font>
    <font>
      <b/>
      <i/>
      <sz val="11"/>
      <name val="Times New Roman"/>
      <family val="1"/>
    </font>
    <font>
      <sz val="9"/>
      <color theme="1"/>
      <name val="Times New Roman"/>
      <family val="1"/>
      <charset val="204"/>
    </font>
    <font>
      <sz val="10"/>
      <color theme="1"/>
      <name val="Times New Roman"/>
      <family val="1"/>
      <charset val="204"/>
    </font>
    <font>
      <u/>
      <sz val="10"/>
      <name val="Times New Roman"/>
      <family val="1"/>
      <charset val="204"/>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1" fillId="0" borderId="0"/>
  </cellStyleXfs>
  <cellXfs count="163">
    <xf numFmtId="0" fontId="0" fillId="0" borderId="0" xfId="0"/>
    <xf numFmtId="0" fontId="1" fillId="0" borderId="0" xfId="0" applyFont="1"/>
    <xf numFmtId="0" fontId="2" fillId="0" borderId="0" xfId="0" applyFont="1"/>
    <xf numFmtId="0" fontId="3" fillId="0" borderId="0" xfId="0" applyFont="1"/>
    <xf numFmtId="0" fontId="2" fillId="0" borderId="0" xfId="0" applyFont="1" applyAlignment="1">
      <alignment horizontal="left"/>
    </xf>
    <xf numFmtId="0" fontId="5" fillId="0" borderId="0" xfId="0" applyFont="1"/>
    <xf numFmtId="0" fontId="4" fillId="0" borderId="0" xfId="0" applyFont="1"/>
    <xf numFmtId="0" fontId="3" fillId="0" borderId="1" xfId="0" applyFont="1" applyBorder="1" applyAlignment="1">
      <alignment horizontal="center" wrapText="1"/>
    </xf>
    <xf numFmtId="0" fontId="7" fillId="0" borderId="1" xfId="0" applyFont="1" applyBorder="1" applyAlignment="1">
      <alignment horizontal="center" wrapText="1"/>
    </xf>
    <xf numFmtId="0" fontId="1" fillId="0" borderId="1" xfId="0" applyFont="1" applyBorder="1" applyAlignment="1">
      <alignment horizontal="center" wrapText="1"/>
    </xf>
    <xf numFmtId="0" fontId="1" fillId="0" borderId="1" xfId="0" applyFont="1" applyBorder="1" applyAlignment="1">
      <alignment wrapText="1"/>
    </xf>
    <xf numFmtId="0" fontId="8" fillId="0" borderId="1" xfId="0" applyFont="1" applyBorder="1" applyAlignment="1">
      <alignment wrapText="1"/>
    </xf>
    <xf numFmtId="0" fontId="8" fillId="0" borderId="1" xfId="0" applyFont="1" applyBorder="1" applyAlignment="1">
      <alignment horizontal="center" wrapText="1"/>
    </xf>
    <xf numFmtId="0" fontId="3" fillId="0" borderId="1" xfId="0" applyFont="1" applyBorder="1" applyAlignment="1">
      <alignment wrapText="1"/>
    </xf>
    <xf numFmtId="0" fontId="1" fillId="0" borderId="0" xfId="0" applyFont="1" applyAlignment="1">
      <alignment horizontal="left"/>
    </xf>
    <xf numFmtId="0" fontId="9" fillId="0" borderId="1" xfId="0" applyFont="1" applyBorder="1" applyAlignment="1">
      <alignment wrapText="1"/>
    </xf>
    <xf numFmtId="0" fontId="1" fillId="0" borderId="2" xfId="0" applyFont="1" applyBorder="1" applyAlignment="1">
      <alignment horizontal="center" wrapText="1"/>
    </xf>
    <xf numFmtId="0" fontId="3" fillId="0" borderId="1" xfId="0" applyFont="1" applyBorder="1" applyAlignment="1">
      <alignment horizontal="left" wrapText="1"/>
    </xf>
    <xf numFmtId="0" fontId="8" fillId="0" borderId="1" xfId="0" applyFont="1" applyBorder="1" applyAlignment="1">
      <alignment horizontal="left" wrapText="1"/>
    </xf>
    <xf numFmtId="0" fontId="12" fillId="0" borderId="0" xfId="0" applyFont="1"/>
    <xf numFmtId="0" fontId="6" fillId="0" borderId="1" xfId="0" applyFont="1" applyBorder="1" applyAlignment="1">
      <alignment horizontal="center" vertical="center" wrapText="1"/>
    </xf>
    <xf numFmtId="0" fontId="2" fillId="0" borderId="3" xfId="0" applyFont="1" applyBorder="1" applyAlignment="1">
      <alignment horizontal="left"/>
    </xf>
    <xf numFmtId="0" fontId="2" fillId="0" borderId="0" xfId="0" applyFont="1" applyAlignment="1">
      <alignment vertical="center"/>
    </xf>
    <xf numFmtId="0" fontId="3" fillId="0" borderId="1" xfId="0" applyFont="1" applyBorder="1" applyAlignment="1">
      <alignment horizontal="center" vertical="center" wrapText="1"/>
    </xf>
    <xf numFmtId="0" fontId="9" fillId="0" borderId="1" xfId="0" applyFont="1" applyBorder="1" applyAlignment="1">
      <alignment horizontal="left" wrapText="1"/>
    </xf>
    <xf numFmtId="0" fontId="1" fillId="0" borderId="1" xfId="0" applyFont="1" applyBorder="1" applyAlignment="1">
      <alignment vertical="top" wrapText="1"/>
    </xf>
    <xf numFmtId="0" fontId="2" fillId="0" borderId="3" xfId="0" applyFont="1" applyBorder="1"/>
    <xf numFmtId="0" fontId="1" fillId="0" borderId="3" xfId="0" applyFont="1" applyBorder="1"/>
    <xf numFmtId="0" fontId="14" fillId="0" borderId="3" xfId="0" applyFont="1" applyBorder="1"/>
    <xf numFmtId="0" fontId="1" fillId="0" borderId="0" xfId="0" applyFont="1" applyAlignment="1">
      <alignment vertical="center"/>
    </xf>
    <xf numFmtId="0" fontId="7" fillId="0" borderId="0" xfId="0" applyFont="1"/>
    <xf numFmtId="0" fontId="12" fillId="0" borderId="1" xfId="0" applyFont="1" applyBorder="1"/>
    <xf numFmtId="0" fontId="7" fillId="0" borderId="1" xfId="0" applyFont="1" applyBorder="1"/>
    <xf numFmtId="2" fontId="7" fillId="0" borderId="1" xfId="0" applyNumberFormat="1" applyFont="1" applyBorder="1"/>
    <xf numFmtId="0" fontId="12" fillId="0" borderId="1" xfId="0" applyFont="1" applyBorder="1" applyAlignment="1">
      <alignment wrapText="1"/>
    </xf>
    <xf numFmtId="0" fontId="12" fillId="0" borderId="1" xfId="0" applyFont="1" applyBorder="1" applyAlignment="1">
      <alignment horizontal="left"/>
    </xf>
    <xf numFmtId="0" fontId="7" fillId="0" borderId="0" xfId="0" applyFont="1" applyAlignment="1">
      <alignment horizontal="left"/>
    </xf>
    <xf numFmtId="0" fontId="7" fillId="0" borderId="1" xfId="0" applyFont="1" applyBorder="1" applyAlignment="1">
      <alignment wrapText="1"/>
    </xf>
    <xf numFmtId="2" fontId="12" fillId="0" borderId="1" xfId="0" applyNumberFormat="1" applyFont="1" applyBorder="1"/>
    <xf numFmtId="2" fontId="12" fillId="0" borderId="0" xfId="0" applyNumberFormat="1" applyFont="1"/>
    <xf numFmtId="0" fontId="12" fillId="0" borderId="1" xfId="0" quotePrefix="1" applyFont="1" applyBorder="1"/>
    <xf numFmtId="0" fontId="19" fillId="0" borderId="0" xfId="0" applyFont="1"/>
    <xf numFmtId="0" fontId="19" fillId="0" borderId="0" xfId="0" applyFont="1" applyAlignment="1">
      <alignment horizontal="center"/>
    </xf>
    <xf numFmtId="0" fontId="20" fillId="0" borderId="0" xfId="0" applyFont="1" applyAlignment="1">
      <alignment horizontal="left"/>
    </xf>
    <xf numFmtId="0" fontId="21" fillId="2" borderId="0" xfId="0" applyFont="1" applyFill="1"/>
    <xf numFmtId="0" fontId="21" fillId="0" borderId="0" xfId="0" applyFont="1"/>
    <xf numFmtId="0" fontId="19" fillId="0" borderId="3" xfId="0" applyFont="1" applyBorder="1" applyAlignment="1">
      <alignment horizontal="left"/>
    </xf>
    <xf numFmtId="0" fontId="19" fillId="0" borderId="3" xfId="0" applyFont="1" applyBorder="1" applyAlignment="1">
      <alignment horizontal="left" wrapText="1"/>
    </xf>
    <xf numFmtId="0" fontId="23" fillId="0" borderId="0" xfId="0" applyFont="1" applyAlignment="1">
      <alignment horizontal="center" vertical="top"/>
    </xf>
    <xf numFmtId="0" fontId="12" fillId="0" borderId="0" xfId="0" applyFont="1" applyAlignment="1">
      <alignment horizontal="center" vertical="top"/>
    </xf>
    <xf numFmtId="0" fontId="19" fillId="0" borderId="0" xfId="0" applyFont="1" applyAlignment="1">
      <alignment horizontal="left" wrapText="1"/>
    </xf>
    <xf numFmtId="0" fontId="19" fillId="0" borderId="0" xfId="0" applyFont="1" applyAlignment="1">
      <alignment horizontal="left"/>
    </xf>
    <xf numFmtId="0" fontId="19" fillId="0" borderId="0" xfId="0" applyFont="1" applyAlignment="1">
      <alignment wrapText="1"/>
    </xf>
    <xf numFmtId="0" fontId="12" fillId="0" borderId="0" xfId="0" applyFont="1" applyAlignment="1">
      <alignment horizontal="left"/>
    </xf>
    <xf numFmtId="0" fontId="19" fillId="0" borderId="0" xfId="0" applyFont="1" applyAlignment="1">
      <alignment vertical="top"/>
    </xf>
    <xf numFmtId="0" fontId="19" fillId="0" borderId="1" xfId="0" applyFont="1" applyBorder="1" applyAlignment="1">
      <alignment horizontal="center" vertical="top" wrapText="1"/>
    </xf>
    <xf numFmtId="0" fontId="21" fillId="2" borderId="0" xfId="0" applyFont="1" applyFill="1" applyAlignment="1">
      <alignment vertical="top"/>
    </xf>
    <xf numFmtId="0" fontId="21" fillId="0" borderId="0" xfId="0" applyFont="1" applyAlignment="1">
      <alignment vertical="top"/>
    </xf>
    <xf numFmtId="0" fontId="26" fillId="0" borderId="0" xfId="0" applyFont="1"/>
    <xf numFmtId="0" fontId="26" fillId="0" borderId="1" xfId="0" applyFont="1" applyBorder="1" applyAlignment="1">
      <alignment horizontal="center"/>
    </xf>
    <xf numFmtId="0" fontId="27" fillId="2" borderId="0" xfId="0" applyFont="1" applyFill="1"/>
    <xf numFmtId="0" fontId="27" fillId="0" borderId="0" xfId="0" applyFont="1"/>
    <xf numFmtId="0" fontId="19" fillId="0" borderId="1" xfId="0" applyFont="1" applyBorder="1" applyAlignment="1">
      <alignment horizontal="center"/>
    </xf>
    <xf numFmtId="0" fontId="29" fillId="0" borderId="0" xfId="0" applyFont="1" applyAlignment="1">
      <alignment horizontal="center"/>
    </xf>
    <xf numFmtId="0" fontId="30" fillId="0" borderId="0" xfId="0" applyFont="1" applyAlignment="1">
      <alignment horizontal="left"/>
    </xf>
    <xf numFmtId="0" fontId="29" fillId="0" borderId="1" xfId="0" applyFont="1" applyBorder="1" applyAlignment="1">
      <alignment horizontal="center"/>
    </xf>
    <xf numFmtId="0" fontId="19" fillId="0" borderId="3" xfId="0" applyFont="1" applyBorder="1" applyAlignment="1">
      <alignment horizontal="center"/>
    </xf>
    <xf numFmtId="0" fontId="20" fillId="0" borderId="0" xfId="0" applyFont="1" applyAlignment="1">
      <alignment horizontal="center"/>
    </xf>
    <xf numFmtId="0" fontId="19" fillId="0" borderId="0" xfId="0" applyFont="1" applyAlignment="1">
      <alignment horizontal="center" vertical="top"/>
    </xf>
    <xf numFmtId="3" fontId="1" fillId="0" borderId="1" xfId="0" applyNumberFormat="1" applyFont="1" applyBorder="1" applyAlignment="1">
      <alignment horizontal="center" wrapText="1"/>
    </xf>
    <xf numFmtId="3" fontId="1" fillId="0" borderId="1" xfId="0" applyNumberFormat="1" applyFont="1" applyBorder="1" applyAlignment="1">
      <alignment horizontal="center" vertical="top" wrapText="1"/>
    </xf>
    <xf numFmtId="3" fontId="3" fillId="0" borderId="1" xfId="0" applyNumberFormat="1" applyFont="1" applyBorder="1" applyAlignment="1">
      <alignment horizontal="center" wrapText="1"/>
    </xf>
    <xf numFmtId="3" fontId="1" fillId="0" borderId="2" xfId="0" applyNumberFormat="1" applyFont="1" applyBorder="1" applyAlignment="1">
      <alignment wrapText="1"/>
    </xf>
    <xf numFmtId="3" fontId="26" fillId="0" borderId="1" xfId="0" applyNumberFormat="1" applyFont="1" applyBorder="1" applyAlignment="1">
      <alignment horizontal="center"/>
    </xf>
    <xf numFmtId="3" fontId="19" fillId="0" borderId="1" xfId="0" applyNumberFormat="1" applyFont="1" applyBorder="1" applyAlignment="1">
      <alignment horizontal="center"/>
    </xf>
    <xf numFmtId="3" fontId="12" fillId="0" borderId="0" xfId="0" applyNumberFormat="1" applyFont="1"/>
    <xf numFmtId="0" fontId="12" fillId="0" borderId="5" xfId="0" applyFont="1" applyBorder="1" applyAlignment="1">
      <alignment horizontal="left"/>
    </xf>
    <xf numFmtId="0" fontId="12" fillId="0" borderId="6" xfId="0" applyFont="1" applyBorder="1" applyAlignment="1">
      <alignment horizontal="left"/>
    </xf>
    <xf numFmtId="0" fontId="12" fillId="0" borderId="7" xfId="0" applyFont="1" applyBorder="1" applyAlignment="1">
      <alignment horizontal="left"/>
    </xf>
    <xf numFmtId="0" fontId="1" fillId="0" borderId="1" xfId="0" applyFont="1" applyBorder="1" applyAlignment="1">
      <alignment horizontal="center" vertical="center" wrapText="1"/>
    </xf>
    <xf numFmtId="0" fontId="3" fillId="0" borderId="1" xfId="0" applyFont="1" applyBorder="1" applyAlignment="1">
      <alignment vertical="center" wrapText="1"/>
    </xf>
    <xf numFmtId="0" fontId="2" fillId="0" borderId="0" xfId="0" applyFont="1" applyAlignment="1">
      <alignment horizontal="center"/>
    </xf>
    <xf numFmtId="0" fontId="2" fillId="0" borderId="0" xfId="0" applyFont="1" applyAlignment="1">
      <alignment horizontal="left" vertical="justify"/>
    </xf>
    <xf numFmtId="0" fontId="2" fillId="0" borderId="4" xfId="0" applyFont="1" applyBorder="1" applyAlignment="1">
      <alignment horizontal="center"/>
    </xf>
    <xf numFmtId="0" fontId="3" fillId="0" borderId="1" xfId="0" applyFont="1" applyBorder="1" applyAlignment="1">
      <alignment horizontal="center" vertical="center" wrapText="1"/>
    </xf>
    <xf numFmtId="0" fontId="2" fillId="0" borderId="0" xfId="0" applyFont="1" applyAlignment="1">
      <alignment horizontal="center"/>
    </xf>
    <xf numFmtId="0" fontId="1" fillId="0" borderId="3" xfId="0" applyFont="1" applyBorder="1" applyAlignment="1">
      <alignment horizontal="left"/>
    </xf>
    <xf numFmtId="0" fontId="9" fillId="0" borderId="1" xfId="0" applyFont="1" applyBorder="1" applyAlignment="1">
      <alignment horizontal="center" vertical="center" wrapText="1"/>
    </xf>
    <xf numFmtId="0" fontId="2" fillId="0" borderId="0" xfId="0" applyFont="1" applyAlignment="1">
      <alignment horizontal="left" vertical="justify" wrapText="1"/>
    </xf>
    <xf numFmtId="0" fontId="33" fillId="0" borderId="0" xfId="0" applyFont="1" applyAlignment="1">
      <alignment horizontal="center"/>
    </xf>
    <xf numFmtId="14" fontId="17" fillId="2" borderId="3" xfId="0" applyNumberFormat="1" applyFont="1" applyFill="1" applyBorder="1" applyAlignment="1">
      <alignment horizontal="center"/>
    </xf>
    <xf numFmtId="0" fontId="15" fillId="2" borderId="3" xfId="0" applyFont="1" applyFill="1" applyBorder="1" applyAlignment="1">
      <alignment horizontal="center"/>
    </xf>
    <xf numFmtId="0" fontId="11" fillId="0" borderId="0" xfId="0" applyFont="1" applyAlignment="1">
      <alignment horizontal="center"/>
    </xf>
    <xf numFmtId="0" fontId="34" fillId="0" borderId="0" xfId="0" applyFont="1" applyAlignment="1">
      <alignment horizontal="left" wrapText="1"/>
    </xf>
    <xf numFmtId="0" fontId="33" fillId="0" borderId="4" xfId="0" applyFont="1" applyBorder="1" applyAlignment="1">
      <alignment horizontal="center"/>
    </xf>
    <xf numFmtId="0" fontId="14" fillId="0" borderId="0" xfId="0" applyFont="1" applyAlignment="1">
      <alignment horizontal="left" wrapText="1"/>
    </xf>
    <xf numFmtId="0" fontId="5" fillId="0" borderId="3" xfId="0" applyFont="1" applyBorder="1" applyAlignment="1">
      <alignment horizontal="center" vertical="justify"/>
    </xf>
    <xf numFmtId="0" fontId="20" fillId="0" borderId="0" xfId="0" applyFont="1" applyAlignment="1">
      <alignment horizontal="left"/>
    </xf>
    <xf numFmtId="0" fontId="32" fillId="0" borderId="0" xfId="1" applyFont="1" applyAlignment="1">
      <alignment wrapText="1"/>
    </xf>
    <xf numFmtId="0" fontId="19" fillId="0" borderId="0" xfId="0" applyFont="1" applyAlignment="1">
      <alignment horizontal="left" wrapText="1"/>
    </xf>
    <xf numFmtId="0" fontId="26" fillId="0" borderId="1" xfId="0" applyFont="1" applyBorder="1" applyAlignment="1">
      <alignment horizontal="left"/>
    </xf>
    <xf numFmtId="0" fontId="20" fillId="0" borderId="0" xfId="0" applyFont="1" applyAlignment="1">
      <alignment horizontal="center"/>
    </xf>
    <xf numFmtId="0" fontId="19" fillId="0" borderId="1" xfId="0" applyFont="1" applyBorder="1" applyAlignment="1">
      <alignment horizontal="left"/>
    </xf>
    <xf numFmtId="0" fontId="19" fillId="0" borderId="3" xfId="0" applyFont="1" applyBorder="1" applyAlignment="1">
      <alignment horizontal="center" vertical="top"/>
    </xf>
    <xf numFmtId="0" fontId="20" fillId="0" borderId="4" xfId="0" applyFont="1" applyBorder="1" applyAlignment="1">
      <alignment horizontal="center"/>
    </xf>
    <xf numFmtId="0" fontId="20" fillId="0" borderId="0" xfId="0" applyFont="1" applyAlignment="1">
      <alignment horizontal="center" wrapText="1"/>
    </xf>
    <xf numFmtId="164" fontId="19" fillId="0" borderId="0" xfId="0" applyNumberFormat="1" applyFont="1" applyAlignment="1">
      <alignment horizontal="left" wrapText="1"/>
    </xf>
    <xf numFmtId="0" fontId="19" fillId="0" borderId="1" xfId="0" applyFont="1" applyBorder="1" applyAlignment="1">
      <alignment horizontal="center" vertical="top" wrapText="1"/>
    </xf>
    <xf numFmtId="0" fontId="19" fillId="0" borderId="1" xfId="0" applyFont="1" applyBorder="1" applyAlignment="1">
      <alignment horizontal="left" wrapText="1"/>
    </xf>
    <xf numFmtId="0" fontId="19" fillId="0" borderId="3" xfId="0" applyFont="1" applyBorder="1" applyAlignment="1">
      <alignment horizontal="center" wrapText="1"/>
    </xf>
    <xf numFmtId="0" fontId="23" fillId="0" borderId="4" xfId="0" applyFont="1" applyBorder="1" applyAlignment="1">
      <alignment horizontal="center" vertical="top"/>
    </xf>
    <xf numFmtId="0" fontId="24" fillId="0" borderId="3" xfId="0" applyFont="1" applyBorder="1" applyAlignment="1">
      <alignment horizontal="center"/>
    </xf>
    <xf numFmtId="0" fontId="20" fillId="0" borderId="0" xfId="0" applyFont="1" applyAlignment="1">
      <alignment horizontal="left" wrapText="1"/>
    </xf>
    <xf numFmtId="0" fontId="22" fillId="0" borderId="0" xfId="0" applyFont="1" applyAlignment="1">
      <alignment horizontal="center" wrapText="1"/>
    </xf>
    <xf numFmtId="0" fontId="19" fillId="0" borderId="3" xfId="0" applyFont="1" applyBorder="1" applyAlignment="1">
      <alignment horizontal="left" wrapText="1"/>
    </xf>
    <xf numFmtId="0" fontId="0" fillId="0" borderId="3" xfId="0" applyBorder="1" applyAlignment="1">
      <alignment wrapText="1"/>
    </xf>
    <xf numFmtId="0" fontId="23" fillId="0" borderId="0" xfId="0" applyFont="1" applyAlignment="1">
      <alignment horizontal="center" vertical="top"/>
    </xf>
    <xf numFmtId="2" fontId="7" fillId="0" borderId="1" xfId="0" applyNumberFormat="1" applyFont="1" applyBorder="1" applyAlignment="1">
      <alignment horizontal="right"/>
    </xf>
    <xf numFmtId="0" fontId="7" fillId="0" borderId="5" xfId="0" applyFont="1" applyBorder="1" applyAlignment="1">
      <alignment horizontal="left"/>
    </xf>
    <xf numFmtId="0" fontId="7" fillId="0" borderId="6" xfId="0" applyFont="1" applyBorder="1" applyAlignment="1">
      <alignment horizontal="left"/>
    </xf>
    <xf numFmtId="0" fontId="7" fillId="0" borderId="0" xfId="0" applyFont="1" applyAlignment="1">
      <alignment horizontal="left"/>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2" fontId="7" fillId="0" borderId="5" xfId="0" applyNumberFormat="1" applyFont="1" applyBorder="1" applyAlignment="1">
      <alignment horizontal="right"/>
    </xf>
    <xf numFmtId="2" fontId="7" fillId="0" borderId="7" xfId="0" applyNumberFormat="1" applyFont="1" applyBorder="1" applyAlignment="1">
      <alignment horizontal="right"/>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5" xfId="0" applyFont="1" applyBorder="1" applyAlignment="1">
      <alignment horizontal="left" wrapText="1"/>
    </xf>
    <xf numFmtId="0" fontId="12" fillId="0" borderId="6" xfId="0" applyFont="1" applyBorder="1" applyAlignment="1">
      <alignment horizontal="left" wrapText="1"/>
    </xf>
    <xf numFmtId="0" fontId="12" fillId="0" borderId="7" xfId="0" applyFont="1" applyBorder="1" applyAlignment="1">
      <alignment horizontal="left" wrapText="1"/>
    </xf>
    <xf numFmtId="0" fontId="12" fillId="0" borderId="5" xfId="0" applyFont="1" applyBorder="1" applyAlignment="1">
      <alignment horizontal="left"/>
    </xf>
    <xf numFmtId="0" fontId="12" fillId="0" borderId="6" xfId="0" applyFont="1" applyBorder="1" applyAlignment="1">
      <alignment horizontal="left"/>
    </xf>
    <xf numFmtId="0" fontId="12" fillId="0" borderId="7" xfId="0" applyFont="1" applyBorder="1" applyAlignment="1">
      <alignment horizontal="left"/>
    </xf>
    <xf numFmtId="0" fontId="12" fillId="0" borderId="1" xfId="0" applyFont="1" applyBorder="1" applyAlignment="1">
      <alignment horizontal="left" vertical="top" wrapText="1"/>
    </xf>
    <xf numFmtId="0" fontId="7" fillId="0" borderId="1" xfId="0" applyFont="1" applyBorder="1" applyAlignment="1">
      <alignment horizontal="left" wrapText="1"/>
    </xf>
    <xf numFmtId="0" fontId="12" fillId="0" borderId="1" xfId="0" applyFont="1" applyBorder="1" applyAlignment="1">
      <alignment horizontal="left"/>
    </xf>
    <xf numFmtId="0" fontId="7" fillId="0" borderId="0" xfId="0" applyFont="1" applyAlignment="1">
      <alignment horizontal="center"/>
    </xf>
    <xf numFmtId="0" fontId="12" fillId="0" borderId="1" xfId="0" applyFont="1" applyBorder="1" applyAlignment="1">
      <alignment horizontal="left" vertical="justify"/>
    </xf>
    <xf numFmtId="0" fontId="12" fillId="0" borderId="5" xfId="0" applyFont="1" applyBorder="1" applyAlignment="1">
      <alignment horizontal="left" vertical="justify"/>
    </xf>
    <xf numFmtId="0" fontId="12" fillId="0" borderId="6" xfId="0" applyFont="1" applyBorder="1" applyAlignment="1">
      <alignment horizontal="left" vertical="justify"/>
    </xf>
    <xf numFmtId="0" fontId="12" fillId="0" borderId="7" xfId="0" applyFont="1" applyBorder="1" applyAlignment="1">
      <alignment horizontal="left" vertical="justify"/>
    </xf>
    <xf numFmtId="0" fontId="7" fillId="0" borderId="7" xfId="0" applyFont="1" applyBorder="1" applyAlignment="1">
      <alignment horizontal="left"/>
    </xf>
    <xf numFmtId="0" fontId="7" fillId="0" borderId="1" xfId="0" applyFont="1" applyBorder="1" applyAlignment="1">
      <alignment horizontal="center" wrapText="1"/>
    </xf>
    <xf numFmtId="0" fontId="12" fillId="0" borderId="1" xfId="0" applyFont="1" applyBorder="1" applyAlignment="1">
      <alignment horizontal="right"/>
    </xf>
    <xf numFmtId="0" fontId="12" fillId="0" borderId="1" xfId="0" applyFont="1" applyBorder="1" applyAlignment="1">
      <alignment horizontal="left" wrapText="1"/>
    </xf>
    <xf numFmtId="0" fontId="1" fillId="0" borderId="1" xfId="0" applyFont="1" applyBorder="1" applyAlignment="1">
      <alignment horizontal="center" vertical="center" wrapText="1"/>
    </xf>
    <xf numFmtId="0" fontId="12" fillId="0" borderId="1" xfId="0" applyFont="1" applyBorder="1" applyAlignment="1">
      <alignment horizontal="center"/>
    </xf>
    <xf numFmtId="0" fontId="2" fillId="0" borderId="4" xfId="0" applyFont="1" applyBorder="1"/>
    <xf numFmtId="0" fontId="35" fillId="0" borderId="0" xfId="0" applyFont="1" applyAlignment="1">
      <alignment wrapText="1"/>
    </xf>
    <xf numFmtId="0" fontId="35" fillId="0" borderId="6" xfId="0" applyFont="1" applyBorder="1" applyAlignment="1">
      <alignment horizontal="left" wrapText="1"/>
    </xf>
    <xf numFmtId="0" fontId="17" fillId="0" borderId="0" xfId="0" applyFont="1" applyAlignment="1">
      <alignment wrapText="1"/>
    </xf>
    <xf numFmtId="0" fontId="1" fillId="0" borderId="3" xfId="0" applyFont="1" applyBorder="1" applyAlignment="1">
      <alignment horizontal="center"/>
    </xf>
    <xf numFmtId="0" fontId="36" fillId="0" borderId="6" xfId="0" applyFont="1" applyBorder="1" applyAlignment="1">
      <alignment horizontal="left" vertical="center" wrapText="1"/>
    </xf>
    <xf numFmtId="0" fontId="35" fillId="0" borderId="1" xfId="0" applyFont="1" applyBorder="1" applyAlignment="1">
      <alignment vertical="center" wrapText="1"/>
    </xf>
    <xf numFmtId="1" fontId="1" fillId="0" borderId="1" xfId="0" applyNumberFormat="1" applyFont="1" applyBorder="1" applyAlignment="1">
      <alignment horizontal="center" wrapText="1"/>
    </xf>
    <xf numFmtId="0" fontId="17" fillId="0" borderId="1" xfId="0" applyFont="1" applyBorder="1" applyAlignment="1">
      <alignment vertical="top" wrapText="1"/>
    </xf>
    <xf numFmtId="0" fontId="3" fillId="0" borderId="1" xfId="0" applyFont="1" applyBorder="1" applyAlignment="1">
      <alignment horizontal="left" vertical="center" wrapText="1"/>
    </xf>
    <xf numFmtId="0" fontId="8" fillId="0" borderId="1" xfId="0" applyFont="1" applyBorder="1" applyAlignment="1">
      <alignment horizontal="left" vertical="center" wrapText="1"/>
    </xf>
    <xf numFmtId="0" fontId="12" fillId="0" borderId="3" xfId="0" applyFont="1" applyBorder="1"/>
    <xf numFmtId="0" fontId="25" fillId="0" borderId="3" xfId="0" applyFont="1" applyBorder="1" applyAlignment="1">
      <alignment horizontal="center" vertical="center" wrapText="1"/>
    </xf>
    <xf numFmtId="2" fontId="7" fillId="0" borderId="1" xfId="0" applyNumberFormat="1" applyFont="1" applyBorder="1" applyAlignment="1">
      <alignment horizontal="center"/>
    </xf>
  </cellXfs>
  <cellStyles count="2">
    <cellStyle name="Обычный" xfId="0" builtinId="0"/>
    <cellStyle name="Обычный_0"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3"/>
  <sheetViews>
    <sheetView view="pageBreakPreview" zoomScaleNormal="100" zoomScaleSheetLayoutView="100" workbookViewId="0">
      <selection activeCell="B4" sqref="B4:E5"/>
    </sheetView>
  </sheetViews>
  <sheetFormatPr defaultRowHeight="13.2" x14ac:dyDescent="0.25"/>
  <cols>
    <col min="1" max="1" width="54.88671875" style="1" customWidth="1"/>
    <col min="2" max="2" width="11.6640625" style="1" customWidth="1"/>
    <col min="3" max="3" width="9.88671875" style="1" customWidth="1"/>
    <col min="4" max="4" width="11.33203125" style="1" customWidth="1"/>
    <col min="5" max="5" width="16.5546875" style="1" customWidth="1"/>
    <col min="6" max="16384" width="8.88671875" style="1"/>
  </cols>
  <sheetData>
    <row r="1" spans="1:5" x14ac:dyDescent="0.25">
      <c r="B1" s="4" t="s">
        <v>0</v>
      </c>
      <c r="C1" s="2"/>
      <c r="D1" s="2"/>
      <c r="E1" s="2"/>
    </row>
    <row r="2" spans="1:5" x14ac:dyDescent="0.25">
      <c r="B2" s="4" t="s">
        <v>33</v>
      </c>
      <c r="C2" s="2"/>
      <c r="D2" s="2"/>
      <c r="E2" s="4"/>
    </row>
    <row r="3" spans="1:5" ht="25.5" customHeight="1" x14ac:dyDescent="0.25">
      <c r="B3" s="88" t="s">
        <v>203</v>
      </c>
      <c r="C3" s="82"/>
      <c r="D3" s="82"/>
      <c r="E3" s="82"/>
    </row>
    <row r="4" spans="1:5" ht="12" customHeight="1" x14ac:dyDescent="0.25">
      <c r="B4" s="93" t="s">
        <v>226</v>
      </c>
      <c r="C4" s="93"/>
      <c r="D4" s="93"/>
      <c r="E4" s="93"/>
    </row>
    <row r="5" spans="1:5" ht="22.2" customHeight="1" x14ac:dyDescent="0.25">
      <c r="B5" s="93"/>
      <c r="C5" s="93"/>
      <c r="D5" s="93"/>
      <c r="E5" s="93"/>
    </row>
    <row r="6" spans="1:5" x14ac:dyDescent="0.25">
      <c r="B6" s="94" t="s">
        <v>34</v>
      </c>
      <c r="C6" s="94"/>
      <c r="D6" s="94"/>
      <c r="E6" s="94"/>
    </row>
    <row r="7" spans="1:5" ht="45" customHeight="1" x14ac:dyDescent="0.25">
      <c r="B7" s="95" t="s">
        <v>207</v>
      </c>
      <c r="C7" s="95"/>
      <c r="D7" s="95"/>
      <c r="E7" s="95"/>
    </row>
    <row r="8" spans="1:5" x14ac:dyDescent="0.25">
      <c r="B8" s="89" t="s">
        <v>35</v>
      </c>
      <c r="C8" s="89"/>
      <c r="D8" s="89"/>
      <c r="E8" s="2"/>
    </row>
    <row r="9" spans="1:5" x14ac:dyDescent="0.25">
      <c r="B9" s="4"/>
      <c r="C9" s="2"/>
      <c r="D9" s="2"/>
      <c r="E9" s="2"/>
    </row>
    <row r="10" spans="1:5" ht="13.8" x14ac:dyDescent="0.25">
      <c r="B10" s="21"/>
      <c r="C10" s="26"/>
      <c r="D10" s="27"/>
      <c r="E10" s="28" t="s">
        <v>113</v>
      </c>
    </row>
    <row r="11" spans="1:5" x14ac:dyDescent="0.25">
      <c r="B11" s="94" t="s">
        <v>112</v>
      </c>
      <c r="C11" s="94"/>
      <c r="D11" s="94"/>
      <c r="E11" s="2"/>
    </row>
    <row r="12" spans="1:5" x14ac:dyDescent="0.25">
      <c r="B12" s="4"/>
      <c r="C12" s="2"/>
      <c r="D12" s="2"/>
      <c r="E12" s="2"/>
    </row>
    <row r="13" spans="1:5" x14ac:dyDescent="0.25">
      <c r="B13" s="90" t="s">
        <v>208</v>
      </c>
      <c r="C13" s="91"/>
      <c r="D13" s="91"/>
      <c r="E13" s="2"/>
    </row>
    <row r="14" spans="1:5" x14ac:dyDescent="0.25">
      <c r="B14" s="94" t="s">
        <v>1</v>
      </c>
      <c r="C14" s="94"/>
      <c r="D14" s="94"/>
      <c r="E14" s="4" t="s">
        <v>2</v>
      </c>
    </row>
    <row r="15" spans="1:5" x14ac:dyDescent="0.25">
      <c r="A15" s="3"/>
    </row>
    <row r="16" spans="1:5" ht="6.75" customHeight="1" x14ac:dyDescent="0.25">
      <c r="A16" s="3"/>
    </row>
    <row r="17" spans="1:7" ht="20.399999999999999" x14ac:dyDescent="0.35">
      <c r="A17" s="92" t="s">
        <v>36</v>
      </c>
      <c r="B17" s="92"/>
      <c r="C17" s="92"/>
      <c r="D17" s="92"/>
      <c r="E17" s="92"/>
      <c r="F17" s="6"/>
      <c r="G17" s="6"/>
    </row>
    <row r="18" spans="1:7" ht="20.399999999999999" x14ac:dyDescent="0.35">
      <c r="A18" s="92" t="s">
        <v>209</v>
      </c>
      <c r="B18" s="92"/>
      <c r="C18" s="92"/>
      <c r="D18" s="92"/>
      <c r="E18" s="92"/>
      <c r="F18" s="6"/>
      <c r="G18" s="6"/>
    </row>
    <row r="19" spans="1:7" ht="45" customHeight="1" x14ac:dyDescent="0.4">
      <c r="A19" s="96" t="s">
        <v>210</v>
      </c>
      <c r="B19" s="96"/>
      <c r="C19" s="96"/>
      <c r="D19" s="96"/>
      <c r="E19" s="96"/>
      <c r="F19" s="5"/>
      <c r="G19" s="5"/>
    </row>
    <row r="20" spans="1:7" x14ac:dyDescent="0.25">
      <c r="A20" s="83" t="s">
        <v>37</v>
      </c>
      <c r="B20" s="83"/>
      <c r="C20" s="83"/>
      <c r="D20" s="83"/>
      <c r="E20" s="83"/>
      <c r="F20" s="2"/>
      <c r="G20" s="2"/>
    </row>
    <row r="21" spans="1:7" x14ac:dyDescent="0.25">
      <c r="A21" s="86" t="s">
        <v>217</v>
      </c>
      <c r="B21" s="86"/>
      <c r="C21" s="86"/>
      <c r="D21" s="86"/>
      <c r="E21" s="86"/>
      <c r="F21" s="2"/>
      <c r="G21" s="2"/>
    </row>
    <row r="22" spans="1:7" x14ac:dyDescent="0.25">
      <c r="A22" s="149" t="s">
        <v>211</v>
      </c>
      <c r="B22" s="149" t="s">
        <v>212</v>
      </c>
      <c r="C22" s="149"/>
      <c r="D22" s="149"/>
      <c r="E22" s="149"/>
    </row>
    <row r="23" spans="1:7" x14ac:dyDescent="0.25">
      <c r="A23" s="86" t="s">
        <v>213</v>
      </c>
      <c r="B23" s="86"/>
      <c r="C23" s="86"/>
      <c r="D23" s="86"/>
      <c r="E23" s="86"/>
      <c r="F23" s="14"/>
    </row>
    <row r="24" spans="1:7" ht="27.6" customHeight="1" x14ac:dyDescent="0.25">
      <c r="A24" s="150" t="s">
        <v>214</v>
      </c>
      <c r="B24" s="151" t="s">
        <v>215</v>
      </c>
      <c r="C24" s="151"/>
      <c r="D24" s="151"/>
      <c r="E24" s="151"/>
      <c r="F24" s="150"/>
    </row>
    <row r="25" spans="1:7" ht="24" x14ac:dyDescent="0.25">
      <c r="A25" s="152" t="s">
        <v>109</v>
      </c>
      <c r="B25" s="153"/>
      <c r="C25" s="153"/>
      <c r="D25" s="153"/>
      <c r="E25" s="153"/>
    </row>
    <row r="26" spans="1:7" ht="39" customHeight="1" x14ac:dyDescent="0.25">
      <c r="A26" s="150" t="s">
        <v>216</v>
      </c>
      <c r="B26" s="154" t="s">
        <v>195</v>
      </c>
      <c r="C26" s="154"/>
      <c r="D26" s="154"/>
      <c r="E26" s="154"/>
      <c r="F26" s="150"/>
    </row>
    <row r="27" spans="1:7" x14ac:dyDescent="0.25">
      <c r="E27" s="3" t="s">
        <v>30</v>
      </c>
    </row>
    <row r="28" spans="1:7" s="29" customFormat="1" ht="12.75" customHeight="1" x14ac:dyDescent="0.25">
      <c r="A28" s="87" t="s">
        <v>38</v>
      </c>
      <c r="B28" s="84" t="s">
        <v>3</v>
      </c>
      <c r="C28" s="84" t="s">
        <v>4</v>
      </c>
      <c r="D28" s="84"/>
      <c r="E28" s="84" t="s">
        <v>5</v>
      </c>
    </row>
    <row r="29" spans="1:7" s="29" customFormat="1" ht="26.4" x14ac:dyDescent="0.25">
      <c r="A29" s="87"/>
      <c r="B29" s="84"/>
      <c r="C29" s="23" t="s">
        <v>6</v>
      </c>
      <c r="D29" s="20" t="s">
        <v>8</v>
      </c>
      <c r="E29" s="84"/>
    </row>
    <row r="30" spans="1:7" s="29" customFormat="1" x14ac:dyDescent="0.25">
      <c r="A30" s="87"/>
      <c r="B30" s="84"/>
      <c r="C30" s="23" t="s">
        <v>7</v>
      </c>
      <c r="D30" s="20" t="s">
        <v>7</v>
      </c>
      <c r="E30" s="84"/>
    </row>
    <row r="31" spans="1:7" x14ac:dyDescent="0.25">
      <c r="A31" s="7">
        <v>1</v>
      </c>
      <c r="B31" s="7">
        <v>2</v>
      </c>
      <c r="C31" s="7">
        <v>3</v>
      </c>
      <c r="D31" s="7">
        <v>4</v>
      </c>
      <c r="E31" s="7">
        <v>5</v>
      </c>
    </row>
    <row r="32" spans="1:7" ht="15.6" x14ac:dyDescent="0.3">
      <c r="A32" s="8" t="s">
        <v>39</v>
      </c>
      <c r="B32" s="9" t="s">
        <v>9</v>
      </c>
      <c r="C32" s="69">
        <f>C50</f>
        <v>301519</v>
      </c>
      <c r="D32" s="69">
        <f>D34</f>
        <v>0</v>
      </c>
      <c r="E32" s="70">
        <f>SUM(C32:D32)</f>
        <v>301519</v>
      </c>
    </row>
    <row r="33" spans="1:5" x14ac:dyDescent="0.25">
      <c r="A33" s="10" t="s">
        <v>40</v>
      </c>
      <c r="B33" s="9" t="s">
        <v>9</v>
      </c>
      <c r="C33" s="69">
        <f>C50</f>
        <v>301519</v>
      </c>
      <c r="D33" s="69"/>
      <c r="E33" s="70">
        <f>SUM(C33:D33)</f>
        <v>301519</v>
      </c>
    </row>
    <row r="34" spans="1:5" x14ac:dyDescent="0.25">
      <c r="A34" s="10" t="s">
        <v>10</v>
      </c>
      <c r="B34" s="9" t="s">
        <v>9</v>
      </c>
      <c r="C34" s="69"/>
      <c r="D34" s="69">
        <f>D35+D41</f>
        <v>0</v>
      </c>
      <c r="E34" s="70">
        <f>SUM(C34:D34)</f>
        <v>0</v>
      </c>
    </row>
    <row r="35" spans="1:5" ht="26.4" x14ac:dyDescent="0.25">
      <c r="A35" s="11" t="s">
        <v>41</v>
      </c>
      <c r="B35" s="12">
        <v>25010000</v>
      </c>
      <c r="C35" s="69" t="s">
        <v>9</v>
      </c>
      <c r="D35" s="69">
        <f>D37+D39+D40</f>
        <v>0</v>
      </c>
      <c r="E35" s="69">
        <f>D35</f>
        <v>0</v>
      </c>
    </row>
    <row r="36" spans="1:5" x14ac:dyDescent="0.25">
      <c r="A36" s="155" t="s">
        <v>218</v>
      </c>
      <c r="B36" s="155"/>
      <c r="C36" s="9"/>
      <c r="D36" s="156"/>
      <c r="E36" s="9"/>
    </row>
    <row r="37" spans="1:5" ht="26.4" x14ac:dyDescent="0.25">
      <c r="A37" s="10" t="s">
        <v>42</v>
      </c>
      <c r="B37" s="9" t="s">
        <v>11</v>
      </c>
      <c r="C37" s="69" t="s">
        <v>9</v>
      </c>
      <c r="D37" s="69"/>
      <c r="E37" s="69">
        <f>D37</f>
        <v>0</v>
      </c>
    </row>
    <row r="38" spans="1:5" ht="26.4" x14ac:dyDescent="0.25">
      <c r="A38" s="10" t="s">
        <v>43</v>
      </c>
      <c r="B38" s="9" t="s">
        <v>12</v>
      </c>
      <c r="C38" s="69" t="s">
        <v>9</v>
      </c>
      <c r="D38" s="69"/>
      <c r="E38" s="69"/>
    </row>
    <row r="39" spans="1:5" ht="39.6" x14ac:dyDescent="0.25">
      <c r="A39" s="10" t="s">
        <v>110</v>
      </c>
      <c r="B39" s="9" t="s">
        <v>13</v>
      </c>
      <c r="C39" s="69" t="s">
        <v>9</v>
      </c>
      <c r="D39" s="69"/>
      <c r="E39" s="69"/>
    </row>
    <row r="40" spans="1:5" ht="26.4" x14ac:dyDescent="0.25">
      <c r="A40" s="10" t="s">
        <v>44</v>
      </c>
      <c r="B40" s="9" t="s">
        <v>14</v>
      </c>
      <c r="C40" s="69" t="s">
        <v>9</v>
      </c>
      <c r="D40" s="69"/>
      <c r="E40" s="69"/>
    </row>
    <row r="41" spans="1:5" x14ac:dyDescent="0.25">
      <c r="A41" s="11" t="s">
        <v>45</v>
      </c>
      <c r="B41" s="12">
        <v>25020000</v>
      </c>
      <c r="C41" s="69" t="s">
        <v>9</v>
      </c>
      <c r="D41" s="69"/>
      <c r="E41" s="69"/>
    </row>
    <row r="42" spans="1:5" x14ac:dyDescent="0.25">
      <c r="A42" s="155" t="s">
        <v>218</v>
      </c>
      <c r="B42" s="155"/>
      <c r="C42" s="9"/>
      <c r="D42" s="156"/>
      <c r="E42" s="9"/>
    </row>
    <row r="43" spans="1:5" x14ac:dyDescent="0.25">
      <c r="A43" s="10" t="s">
        <v>46</v>
      </c>
      <c r="B43" s="9" t="s">
        <v>15</v>
      </c>
      <c r="C43" s="69" t="s">
        <v>9</v>
      </c>
      <c r="D43" s="69"/>
      <c r="E43" s="69"/>
    </row>
    <row r="44" spans="1:5" ht="79.2" x14ac:dyDescent="0.25">
      <c r="A44" s="25" t="s">
        <v>111</v>
      </c>
      <c r="B44" s="9" t="s">
        <v>16</v>
      </c>
      <c r="C44" s="69" t="s">
        <v>9</v>
      </c>
      <c r="D44" s="69"/>
      <c r="E44" s="69"/>
    </row>
    <row r="45" spans="1:5" ht="120" x14ac:dyDescent="0.25">
      <c r="A45" s="157" t="s">
        <v>219</v>
      </c>
      <c r="B45" s="9">
        <v>25020300</v>
      </c>
      <c r="C45" s="9" t="s">
        <v>9</v>
      </c>
      <c r="D45" s="9"/>
      <c r="E45" s="9"/>
    </row>
    <row r="46" spans="1:5" x14ac:dyDescent="0.25">
      <c r="A46" s="11" t="s">
        <v>47</v>
      </c>
      <c r="B46" s="9"/>
      <c r="C46" s="69" t="s">
        <v>9</v>
      </c>
      <c r="D46" s="69"/>
      <c r="E46" s="69"/>
    </row>
    <row r="47" spans="1:5" ht="26.4" x14ac:dyDescent="0.25">
      <c r="A47" s="11" t="s">
        <v>48</v>
      </c>
      <c r="B47" s="9"/>
      <c r="C47" s="69" t="s">
        <v>9</v>
      </c>
      <c r="D47" s="69"/>
      <c r="E47" s="69"/>
    </row>
    <row r="48" spans="1:5" ht="26.4" x14ac:dyDescent="0.25">
      <c r="A48" s="11" t="s">
        <v>49</v>
      </c>
      <c r="B48" s="9"/>
      <c r="C48" s="69" t="s">
        <v>9</v>
      </c>
      <c r="D48" s="69"/>
      <c r="E48" s="69"/>
    </row>
    <row r="49" spans="1:5" ht="39.6" x14ac:dyDescent="0.25">
      <c r="A49" s="11" t="s">
        <v>50</v>
      </c>
      <c r="B49" s="9"/>
      <c r="C49" s="69" t="s">
        <v>9</v>
      </c>
      <c r="D49" s="69" t="s">
        <v>100</v>
      </c>
      <c r="E49" s="69" t="s">
        <v>100</v>
      </c>
    </row>
    <row r="50" spans="1:5" ht="15.6" x14ac:dyDescent="0.3">
      <c r="A50" s="8" t="s">
        <v>51</v>
      </c>
      <c r="B50" s="9" t="s">
        <v>9</v>
      </c>
      <c r="C50" s="69">
        <f>C51+C87+C107+C112+C111</f>
        <v>301519</v>
      </c>
      <c r="D50" s="69">
        <f>D51+D87+D107+D112+D111</f>
        <v>0</v>
      </c>
      <c r="E50" s="69">
        <f>E51+E87+E107+E112+E111</f>
        <v>301519</v>
      </c>
    </row>
    <row r="51" spans="1:5" x14ac:dyDescent="0.25">
      <c r="A51" s="7" t="s">
        <v>17</v>
      </c>
      <c r="B51" s="7">
        <v>2000</v>
      </c>
      <c r="C51" s="69">
        <f>C54+C58+C59+C75+C78+C82+C86</f>
        <v>301519</v>
      </c>
      <c r="D51" s="69">
        <f>D54+D58+D59+D75+D78+D82+D86</f>
        <v>0</v>
      </c>
      <c r="E51" s="69">
        <f>E54+E58+E59+E75+E78+E82+E86</f>
        <v>301519</v>
      </c>
    </row>
    <row r="52" spans="1:5" ht="13.8" x14ac:dyDescent="0.3">
      <c r="A52" s="24" t="s">
        <v>104</v>
      </c>
      <c r="B52" s="7">
        <v>2100</v>
      </c>
      <c r="C52" s="69">
        <f>C54+C58</f>
        <v>301216</v>
      </c>
      <c r="D52" s="69"/>
      <c r="E52" s="69">
        <f>C52+D52</f>
        <v>301216</v>
      </c>
    </row>
    <row r="53" spans="1:5" x14ac:dyDescent="0.25">
      <c r="A53" s="7" t="s">
        <v>18</v>
      </c>
      <c r="B53" s="7" t="s">
        <v>19</v>
      </c>
      <c r="C53" s="71" t="s">
        <v>20</v>
      </c>
      <c r="D53" s="71" t="s">
        <v>21</v>
      </c>
      <c r="E53" s="71" t="s">
        <v>22</v>
      </c>
    </row>
    <row r="54" spans="1:5" x14ac:dyDescent="0.25">
      <c r="A54" s="11" t="s">
        <v>52</v>
      </c>
      <c r="B54" s="9">
        <v>2110</v>
      </c>
      <c r="C54" s="69">
        <f>SUM(C55:C56)</f>
        <v>246898</v>
      </c>
      <c r="D54" s="69">
        <f>SUM(D55:D56)</f>
        <v>0</v>
      </c>
      <c r="E54" s="69">
        <f>SUM(E55:E56)</f>
        <v>246898</v>
      </c>
    </row>
    <row r="55" spans="1:5" x14ac:dyDescent="0.25">
      <c r="A55" s="11" t="s">
        <v>53</v>
      </c>
      <c r="B55" s="9">
        <v>2111</v>
      </c>
      <c r="C55" s="69">
        <v>246898</v>
      </c>
      <c r="D55" s="69"/>
      <c r="E55" s="69">
        <f>D55+C55</f>
        <v>246898</v>
      </c>
    </row>
    <row r="56" spans="1:5" x14ac:dyDescent="0.25">
      <c r="A56" s="11" t="s">
        <v>54</v>
      </c>
      <c r="B56" s="9">
        <v>2112</v>
      </c>
      <c r="C56" s="69"/>
      <c r="D56" s="69"/>
      <c r="E56" s="69"/>
    </row>
    <row r="57" spans="1:5" x14ac:dyDescent="0.25">
      <c r="A57" s="11" t="s">
        <v>115</v>
      </c>
      <c r="B57" s="9">
        <v>2113</v>
      </c>
      <c r="C57" s="69"/>
      <c r="D57" s="69"/>
      <c r="E57" s="69"/>
    </row>
    <row r="58" spans="1:5" ht="13.8" x14ac:dyDescent="0.3">
      <c r="A58" s="15" t="s">
        <v>55</v>
      </c>
      <c r="B58" s="9">
        <v>2120</v>
      </c>
      <c r="C58" s="69">
        <v>54318</v>
      </c>
      <c r="D58" s="69"/>
      <c r="E58" s="69">
        <f>D58+C58</f>
        <v>54318</v>
      </c>
    </row>
    <row r="59" spans="1:5" ht="13.8" x14ac:dyDescent="0.3">
      <c r="A59" s="15" t="s">
        <v>56</v>
      </c>
      <c r="B59" s="9">
        <v>2200</v>
      </c>
      <c r="C59" s="69">
        <f>C60+C61+C62+C63+C64+C65+C66+C72</f>
        <v>0</v>
      </c>
      <c r="D59" s="69">
        <f>D60+D61+D62+D63+D64+D65+D66+D72</f>
        <v>0</v>
      </c>
      <c r="E59" s="69">
        <f>E60+E61+E62+E63+E64+E65+E66+E72</f>
        <v>0</v>
      </c>
    </row>
    <row r="60" spans="1:5" x14ac:dyDescent="0.25">
      <c r="A60" s="10" t="s">
        <v>57</v>
      </c>
      <c r="B60" s="9">
        <v>2210</v>
      </c>
      <c r="C60" s="69"/>
      <c r="D60" s="69"/>
      <c r="E60" s="69">
        <f>D60+C60</f>
        <v>0</v>
      </c>
    </row>
    <row r="61" spans="1:5" x14ac:dyDescent="0.25">
      <c r="A61" s="10" t="s">
        <v>58</v>
      </c>
      <c r="B61" s="9">
        <v>2220</v>
      </c>
      <c r="C61" s="69"/>
      <c r="D61" s="69"/>
      <c r="E61" s="69">
        <f>D61+C61</f>
        <v>0</v>
      </c>
    </row>
    <row r="62" spans="1:5" x14ac:dyDescent="0.25">
      <c r="A62" s="10" t="s">
        <v>59</v>
      </c>
      <c r="B62" s="9">
        <v>2230</v>
      </c>
      <c r="C62" s="69"/>
      <c r="D62" s="69"/>
      <c r="E62" s="69">
        <f>D62+C62</f>
        <v>0</v>
      </c>
    </row>
    <row r="63" spans="1:5" x14ac:dyDescent="0.25">
      <c r="A63" s="10" t="s">
        <v>60</v>
      </c>
      <c r="B63" s="9">
        <v>2240</v>
      </c>
      <c r="C63" s="69"/>
      <c r="D63" s="69"/>
      <c r="E63" s="69">
        <f>D63+C63</f>
        <v>0</v>
      </c>
    </row>
    <row r="64" spans="1:5" ht="12.75" customHeight="1" x14ac:dyDescent="0.25">
      <c r="A64" s="10" t="s">
        <v>23</v>
      </c>
      <c r="B64" s="9">
        <v>2250</v>
      </c>
      <c r="C64" s="69"/>
      <c r="D64" s="69"/>
      <c r="E64" s="69">
        <f>D64+C64</f>
        <v>0</v>
      </c>
    </row>
    <row r="65" spans="1:5" x14ac:dyDescent="0.25">
      <c r="A65" s="10" t="s">
        <v>61</v>
      </c>
      <c r="B65" s="9">
        <v>2260</v>
      </c>
      <c r="C65" s="69"/>
      <c r="D65" s="69"/>
      <c r="E65" s="69">
        <f>D65+C65</f>
        <v>0</v>
      </c>
    </row>
    <row r="66" spans="1:5" x14ac:dyDescent="0.25">
      <c r="A66" s="10" t="s">
        <v>24</v>
      </c>
      <c r="B66" s="9">
        <v>2270</v>
      </c>
      <c r="C66" s="69">
        <f>C67+C68+C69+C70+C71</f>
        <v>0</v>
      </c>
      <c r="D66" s="69">
        <f>D67+D68+D69+D70+D71</f>
        <v>0</v>
      </c>
      <c r="E66" s="69">
        <f>E67+E68+E69+E70+E71</f>
        <v>0</v>
      </c>
    </row>
    <row r="67" spans="1:5" x14ac:dyDescent="0.25">
      <c r="A67" s="11" t="s">
        <v>62</v>
      </c>
      <c r="B67" s="9">
        <v>2271</v>
      </c>
      <c r="C67" s="69"/>
      <c r="D67" s="69"/>
      <c r="E67" s="69">
        <f>D67+C67</f>
        <v>0</v>
      </c>
    </row>
    <row r="68" spans="1:5" x14ac:dyDescent="0.25">
      <c r="A68" s="11" t="s">
        <v>63</v>
      </c>
      <c r="B68" s="9">
        <v>2272</v>
      </c>
      <c r="C68" s="69"/>
      <c r="D68" s="69"/>
      <c r="E68" s="69">
        <f>D68+C68</f>
        <v>0</v>
      </c>
    </row>
    <row r="69" spans="1:5" x14ac:dyDescent="0.25">
      <c r="A69" s="11" t="s">
        <v>64</v>
      </c>
      <c r="B69" s="9">
        <v>2273</v>
      </c>
      <c r="C69" s="69"/>
      <c r="D69" s="69"/>
      <c r="E69" s="69">
        <f>D69+C69</f>
        <v>0</v>
      </c>
    </row>
    <row r="70" spans="1:5" x14ac:dyDescent="0.25">
      <c r="A70" s="11" t="s">
        <v>65</v>
      </c>
      <c r="B70" s="9">
        <v>2274</v>
      </c>
      <c r="C70" s="69"/>
      <c r="D70" s="69"/>
      <c r="E70" s="69">
        <f>D70+C70</f>
        <v>0</v>
      </c>
    </row>
    <row r="71" spans="1:5" x14ac:dyDescent="0.25">
      <c r="A71" s="11" t="s">
        <v>105</v>
      </c>
      <c r="B71" s="9">
        <v>2275</v>
      </c>
      <c r="C71" s="69"/>
      <c r="D71" s="69"/>
      <c r="E71" s="69">
        <f>D71+C71</f>
        <v>0</v>
      </c>
    </row>
    <row r="72" spans="1:5" ht="26.4" x14ac:dyDescent="0.25">
      <c r="A72" s="10" t="s">
        <v>66</v>
      </c>
      <c r="B72" s="9">
        <v>2280</v>
      </c>
      <c r="C72" s="69">
        <f>C73+C74</f>
        <v>0</v>
      </c>
      <c r="D72" s="69">
        <f>D73+D74</f>
        <v>0</v>
      </c>
      <c r="E72" s="69">
        <f>E73+E74</f>
        <v>0</v>
      </c>
    </row>
    <row r="73" spans="1:5" ht="26.4" x14ac:dyDescent="0.25">
      <c r="A73" s="11" t="s">
        <v>67</v>
      </c>
      <c r="B73" s="9">
        <v>2281</v>
      </c>
      <c r="C73" s="69"/>
      <c r="D73" s="69"/>
      <c r="E73" s="69"/>
    </row>
    <row r="74" spans="1:5" ht="26.4" x14ac:dyDescent="0.25">
      <c r="A74" s="11" t="s">
        <v>32</v>
      </c>
      <c r="B74" s="9">
        <v>2282</v>
      </c>
      <c r="C74" s="69"/>
      <c r="D74" s="69"/>
      <c r="E74" s="69">
        <f>D74+C74</f>
        <v>0</v>
      </c>
    </row>
    <row r="75" spans="1:5" x14ac:dyDescent="0.25">
      <c r="A75" s="13" t="s">
        <v>68</v>
      </c>
      <c r="B75" s="9">
        <v>2400</v>
      </c>
      <c r="C75" s="69">
        <f>C76+C77</f>
        <v>0</v>
      </c>
      <c r="D75" s="69">
        <f>D76+D77</f>
        <v>0</v>
      </c>
      <c r="E75" s="69">
        <f>E76+E77</f>
        <v>0</v>
      </c>
    </row>
    <row r="76" spans="1:5" x14ac:dyDescent="0.25">
      <c r="A76" s="10" t="s">
        <v>69</v>
      </c>
      <c r="B76" s="9">
        <v>2410</v>
      </c>
      <c r="C76" s="69"/>
      <c r="D76" s="69"/>
      <c r="E76" s="69"/>
    </row>
    <row r="77" spans="1:5" x14ac:dyDescent="0.25">
      <c r="A77" s="10" t="s">
        <v>70</v>
      </c>
      <c r="B77" s="9">
        <v>2420</v>
      </c>
      <c r="C77" s="69"/>
      <c r="D77" s="69"/>
      <c r="E77" s="69"/>
    </row>
    <row r="78" spans="1:5" ht="13.8" x14ac:dyDescent="0.3">
      <c r="A78" s="15" t="s">
        <v>71</v>
      </c>
      <c r="B78" s="9">
        <v>2600</v>
      </c>
      <c r="C78" s="69">
        <f>C79+C80+C81</f>
        <v>0</v>
      </c>
      <c r="D78" s="69">
        <f>D79+D80+D81</f>
        <v>0</v>
      </c>
      <c r="E78" s="69">
        <f>E79+E80+E81</f>
        <v>0</v>
      </c>
    </row>
    <row r="79" spans="1:5" ht="26.4" x14ac:dyDescent="0.25">
      <c r="A79" s="10" t="s">
        <v>72</v>
      </c>
      <c r="B79" s="16">
        <v>2610</v>
      </c>
      <c r="C79" s="72"/>
      <c r="D79" s="72"/>
      <c r="E79" s="72"/>
    </row>
    <row r="80" spans="1:5" ht="15" customHeight="1" x14ac:dyDescent="0.25">
      <c r="A80" s="10" t="s">
        <v>73</v>
      </c>
      <c r="B80" s="9">
        <v>2620</v>
      </c>
      <c r="C80" s="69"/>
      <c r="D80" s="69"/>
      <c r="E80" s="69"/>
    </row>
    <row r="81" spans="1:5" ht="26.4" x14ac:dyDescent="0.25">
      <c r="A81" s="10" t="s">
        <v>74</v>
      </c>
      <c r="B81" s="9">
        <v>2630</v>
      </c>
      <c r="C81" s="69"/>
      <c r="D81" s="69"/>
      <c r="E81" s="69"/>
    </row>
    <row r="82" spans="1:5" x14ac:dyDescent="0.25">
      <c r="A82" s="17" t="s">
        <v>75</v>
      </c>
      <c r="B82" s="9">
        <v>2700</v>
      </c>
      <c r="C82" s="69">
        <f>C83+C84+C85</f>
        <v>0</v>
      </c>
      <c r="D82" s="69">
        <f>D83+D84+D85</f>
        <v>0</v>
      </c>
      <c r="E82" s="69">
        <f>E83+E84+E85</f>
        <v>0</v>
      </c>
    </row>
    <row r="83" spans="1:5" x14ac:dyDescent="0.25">
      <c r="A83" s="10" t="s">
        <v>76</v>
      </c>
      <c r="B83" s="9">
        <v>2710</v>
      </c>
      <c r="C83" s="69"/>
      <c r="D83" s="69"/>
      <c r="E83" s="69"/>
    </row>
    <row r="84" spans="1:5" x14ac:dyDescent="0.25">
      <c r="A84" s="10" t="s">
        <v>77</v>
      </c>
      <c r="B84" s="9">
        <v>2720</v>
      </c>
      <c r="C84" s="69"/>
      <c r="D84" s="69"/>
      <c r="E84" s="69"/>
    </row>
    <row r="85" spans="1:5" x14ac:dyDescent="0.25">
      <c r="A85" s="10" t="s">
        <v>78</v>
      </c>
      <c r="B85" s="9">
        <v>2730</v>
      </c>
      <c r="C85" s="69"/>
      <c r="D85" s="69"/>
      <c r="E85" s="69">
        <f>C85</f>
        <v>0</v>
      </c>
    </row>
    <row r="86" spans="1:5" x14ac:dyDescent="0.25">
      <c r="A86" s="13" t="s">
        <v>79</v>
      </c>
      <c r="B86" s="9">
        <v>2800</v>
      </c>
      <c r="C86" s="69">
        <v>303</v>
      </c>
      <c r="D86" s="69"/>
      <c r="E86" s="69">
        <f>C86</f>
        <v>303</v>
      </c>
    </row>
    <row r="87" spans="1:5" x14ac:dyDescent="0.25">
      <c r="A87" s="17" t="s">
        <v>25</v>
      </c>
      <c r="B87" s="9">
        <v>3000</v>
      </c>
      <c r="C87" s="69">
        <f>C88+C102</f>
        <v>0</v>
      </c>
      <c r="D87" s="69">
        <f>D88+D102</f>
        <v>0</v>
      </c>
      <c r="E87" s="69">
        <f>E88+E102</f>
        <v>0</v>
      </c>
    </row>
    <row r="88" spans="1:5" x14ac:dyDescent="0.25">
      <c r="A88" s="13" t="s">
        <v>26</v>
      </c>
      <c r="B88" s="9">
        <v>3100</v>
      </c>
      <c r="C88" s="69">
        <f>C89+C91+C93+C92+C96+C100+C101</f>
        <v>0</v>
      </c>
      <c r="D88" s="69">
        <f>D89+D91+D93+D92+D96+D100+D101</f>
        <v>0</v>
      </c>
      <c r="E88" s="69">
        <f>E89+E91+E93+E92+E96+E100+E101</f>
        <v>0</v>
      </c>
    </row>
    <row r="89" spans="1:5" ht="19.2" customHeight="1" x14ac:dyDescent="0.25">
      <c r="A89" s="10" t="s">
        <v>80</v>
      </c>
      <c r="B89" s="9">
        <v>3110</v>
      </c>
      <c r="C89" s="69"/>
      <c r="D89" s="69"/>
      <c r="E89" s="69"/>
    </row>
    <row r="90" spans="1:5" x14ac:dyDescent="0.25">
      <c r="A90" s="10" t="s">
        <v>220</v>
      </c>
      <c r="B90" s="9">
        <v>3120</v>
      </c>
      <c r="C90" s="9"/>
      <c r="D90" s="9"/>
      <c r="E90" s="9"/>
    </row>
    <row r="91" spans="1:5" x14ac:dyDescent="0.25">
      <c r="A91" s="11" t="s">
        <v>81</v>
      </c>
      <c r="B91" s="9">
        <v>3121</v>
      </c>
      <c r="C91" s="69"/>
      <c r="D91" s="69"/>
      <c r="E91" s="69"/>
    </row>
    <row r="92" spans="1:5" x14ac:dyDescent="0.25">
      <c r="A92" s="11" t="s">
        <v>82</v>
      </c>
      <c r="B92" s="9">
        <v>3122</v>
      </c>
      <c r="C92" s="69"/>
      <c r="D92" s="69"/>
      <c r="E92" s="69"/>
    </row>
    <row r="93" spans="1:5" x14ac:dyDescent="0.25">
      <c r="A93" s="10" t="s">
        <v>83</v>
      </c>
      <c r="B93" s="9">
        <v>3130</v>
      </c>
      <c r="C93" s="69">
        <f>C94+C95</f>
        <v>0</v>
      </c>
      <c r="D93" s="69">
        <f>D94+D95</f>
        <v>0</v>
      </c>
      <c r="E93" s="69">
        <f>E94+E95</f>
        <v>0</v>
      </c>
    </row>
    <row r="94" spans="1:5" x14ac:dyDescent="0.25">
      <c r="A94" s="11" t="s">
        <v>84</v>
      </c>
      <c r="B94" s="9">
        <v>3131</v>
      </c>
      <c r="C94" s="69"/>
      <c r="D94" s="69"/>
      <c r="E94" s="69"/>
    </row>
    <row r="95" spans="1:5" x14ac:dyDescent="0.25">
      <c r="A95" s="11" t="s">
        <v>85</v>
      </c>
      <c r="B95" s="9">
        <v>3132</v>
      </c>
      <c r="C95" s="69"/>
      <c r="D95" s="69"/>
      <c r="E95" s="69"/>
    </row>
    <row r="96" spans="1:5" x14ac:dyDescent="0.25">
      <c r="A96" s="10" t="s">
        <v>86</v>
      </c>
      <c r="B96" s="9">
        <v>3140</v>
      </c>
      <c r="C96" s="69">
        <f>C97+C98+C99</f>
        <v>0</v>
      </c>
      <c r="D96" s="69">
        <f>D97+D98+D99</f>
        <v>0</v>
      </c>
      <c r="E96" s="69">
        <f>E97+E98+E99</f>
        <v>0</v>
      </c>
    </row>
    <row r="97" spans="1:5" x14ac:dyDescent="0.25">
      <c r="A97" s="11" t="s">
        <v>87</v>
      </c>
      <c r="B97" s="9">
        <v>3141</v>
      </c>
      <c r="C97" s="69"/>
      <c r="D97" s="69"/>
      <c r="E97" s="69"/>
    </row>
    <row r="98" spans="1:5" x14ac:dyDescent="0.25">
      <c r="A98" s="18" t="s">
        <v>88</v>
      </c>
      <c r="B98" s="9">
        <v>3142</v>
      </c>
      <c r="C98" s="69"/>
      <c r="D98" s="69"/>
      <c r="E98" s="69"/>
    </row>
    <row r="99" spans="1:5" x14ac:dyDescent="0.25">
      <c r="A99" s="11" t="s">
        <v>89</v>
      </c>
      <c r="B99" s="9">
        <v>3143</v>
      </c>
      <c r="C99" s="69"/>
      <c r="D99" s="69"/>
      <c r="E99" s="69"/>
    </row>
    <row r="100" spans="1:5" x14ac:dyDescent="0.25">
      <c r="A100" s="10" t="s">
        <v>27</v>
      </c>
      <c r="B100" s="9">
        <v>3150</v>
      </c>
      <c r="C100" s="69"/>
      <c r="D100" s="69"/>
      <c r="E100" s="69"/>
    </row>
    <row r="101" spans="1:5" x14ac:dyDescent="0.25">
      <c r="A101" s="10" t="s">
        <v>28</v>
      </c>
      <c r="B101" s="9">
        <v>3160</v>
      </c>
      <c r="C101" s="71"/>
      <c r="D101" s="71"/>
      <c r="E101" s="71"/>
    </row>
    <row r="102" spans="1:5" x14ac:dyDescent="0.25">
      <c r="A102" s="13" t="s">
        <v>29</v>
      </c>
      <c r="B102" s="9">
        <v>3200</v>
      </c>
      <c r="C102" s="69">
        <f>C103+C104+C105+C106</f>
        <v>0</v>
      </c>
      <c r="D102" s="69">
        <f>D103+D104+D105+D106</f>
        <v>0</v>
      </c>
      <c r="E102" s="69">
        <f>E103+E104+E105+E106</f>
        <v>0</v>
      </c>
    </row>
    <row r="103" spans="1:5" ht="12.75" customHeight="1" x14ac:dyDescent="0.25">
      <c r="A103" s="10" t="s">
        <v>90</v>
      </c>
      <c r="B103" s="9">
        <v>3210</v>
      </c>
      <c r="C103" s="69"/>
      <c r="D103" s="69"/>
      <c r="E103" s="69"/>
    </row>
    <row r="104" spans="1:5" ht="16.2" customHeight="1" x14ac:dyDescent="0.25">
      <c r="A104" s="10" t="s">
        <v>91</v>
      </c>
      <c r="B104" s="9">
        <v>3220</v>
      </c>
      <c r="C104" s="69"/>
      <c r="D104" s="69"/>
      <c r="E104" s="69"/>
    </row>
    <row r="105" spans="1:5" ht="26.4" x14ac:dyDescent="0.25">
      <c r="A105" s="10" t="s">
        <v>92</v>
      </c>
      <c r="B105" s="9">
        <v>3230</v>
      </c>
      <c r="C105" s="69"/>
      <c r="D105" s="69"/>
      <c r="E105" s="69"/>
    </row>
    <row r="106" spans="1:5" x14ac:dyDescent="0.25">
      <c r="A106" s="10" t="s">
        <v>93</v>
      </c>
      <c r="B106" s="9">
        <v>3240</v>
      </c>
      <c r="C106" s="69"/>
      <c r="D106" s="69"/>
      <c r="E106" s="69"/>
    </row>
    <row r="107" spans="1:5" x14ac:dyDescent="0.25">
      <c r="A107" s="158" t="s">
        <v>94</v>
      </c>
      <c r="B107" s="9">
        <v>4110</v>
      </c>
      <c r="C107" s="9">
        <f>C108+C109+C110</f>
        <v>0</v>
      </c>
      <c r="D107" s="9">
        <f>D108+D109+D110</f>
        <v>0</v>
      </c>
      <c r="E107" s="9">
        <f>E108+E109+E110</f>
        <v>0</v>
      </c>
    </row>
    <row r="108" spans="1:5" ht="12" customHeight="1" x14ac:dyDescent="0.25">
      <c r="A108" s="159" t="s">
        <v>95</v>
      </c>
      <c r="B108" s="9">
        <v>4111</v>
      </c>
      <c r="C108" s="9"/>
      <c r="D108" s="9"/>
      <c r="E108" s="9"/>
    </row>
    <row r="109" spans="1:5" x14ac:dyDescent="0.25">
      <c r="A109" s="18" t="s">
        <v>96</v>
      </c>
      <c r="B109" s="9">
        <v>4112</v>
      </c>
      <c r="C109" s="9"/>
      <c r="D109" s="9"/>
      <c r="E109" s="9"/>
    </row>
    <row r="110" spans="1:5" x14ac:dyDescent="0.25">
      <c r="A110" s="18" t="s">
        <v>97</v>
      </c>
      <c r="B110" s="9">
        <v>4113</v>
      </c>
      <c r="C110" s="9"/>
      <c r="D110" s="9"/>
      <c r="E110" s="9"/>
    </row>
    <row r="111" spans="1:5" x14ac:dyDescent="0.25">
      <c r="A111" s="7" t="s">
        <v>98</v>
      </c>
      <c r="B111" s="9">
        <v>4210</v>
      </c>
      <c r="C111" s="9"/>
      <c r="D111" s="9"/>
      <c r="E111" s="9"/>
    </row>
    <row r="112" spans="1:5" x14ac:dyDescent="0.25">
      <c r="A112" s="17" t="s">
        <v>99</v>
      </c>
      <c r="B112" s="9">
        <v>9000</v>
      </c>
      <c r="C112" s="9"/>
      <c r="D112" s="9"/>
      <c r="E112" s="9"/>
    </row>
    <row r="113" spans="1:6" x14ac:dyDescent="0.25">
      <c r="A113" s="2"/>
    </row>
    <row r="114" spans="1:6" ht="27" customHeight="1" x14ac:dyDescent="0.3">
      <c r="A114" s="19" t="s">
        <v>202</v>
      </c>
      <c r="B114" s="19"/>
      <c r="C114" s="19"/>
      <c r="D114" s="19"/>
    </row>
    <row r="115" spans="1:6" x14ac:dyDescent="0.25">
      <c r="A115" s="85" t="s">
        <v>114</v>
      </c>
      <c r="B115" s="85"/>
      <c r="C115" s="85"/>
      <c r="D115" s="85"/>
      <c r="E115" s="85"/>
      <c r="F115" s="85"/>
    </row>
    <row r="116" spans="1:6" x14ac:dyDescent="0.25">
      <c r="A116" s="2"/>
    </row>
    <row r="118" spans="1:6" ht="15.6" x14ac:dyDescent="0.3">
      <c r="A118" s="19" t="s">
        <v>221</v>
      </c>
      <c r="B118" s="160"/>
      <c r="C118" s="19"/>
      <c r="D118" s="19" t="s">
        <v>222</v>
      </c>
      <c r="E118" s="19"/>
    </row>
    <row r="119" spans="1:6" x14ac:dyDescent="0.25">
      <c r="B119" s="81" t="s">
        <v>223</v>
      </c>
    </row>
    <row r="120" spans="1:6" x14ac:dyDescent="0.25">
      <c r="A120" s="14" t="s">
        <v>224</v>
      </c>
    </row>
    <row r="122" spans="1:6" x14ac:dyDescent="0.25">
      <c r="A122" s="22" t="s">
        <v>101</v>
      </c>
      <c r="B122" s="2"/>
      <c r="C122" s="2"/>
      <c r="D122" s="2"/>
      <c r="E122" s="2"/>
    </row>
    <row r="123" spans="1:6" ht="23.25" customHeight="1" x14ac:dyDescent="0.25">
      <c r="A123" s="82" t="s">
        <v>225</v>
      </c>
      <c r="B123" s="82"/>
      <c r="C123" s="82"/>
      <c r="D123" s="82"/>
      <c r="E123" s="82"/>
    </row>
  </sheetData>
  <mergeCells count="23">
    <mergeCell ref="A19:E19"/>
    <mergeCell ref="B14:D14"/>
    <mergeCell ref="C28:D28"/>
    <mergeCell ref="A21:E21"/>
    <mergeCell ref="B24:E24"/>
    <mergeCell ref="B25:E25"/>
    <mergeCell ref="B26:E26"/>
    <mergeCell ref="B3:E3"/>
    <mergeCell ref="B8:D8"/>
    <mergeCell ref="B13:D13"/>
    <mergeCell ref="A18:E18"/>
    <mergeCell ref="A17:E17"/>
    <mergeCell ref="B4:E5"/>
    <mergeCell ref="B6:E6"/>
    <mergeCell ref="B11:D11"/>
    <mergeCell ref="B7:E7"/>
    <mergeCell ref="A20:E20"/>
    <mergeCell ref="E28:E30"/>
    <mergeCell ref="A115:F115"/>
    <mergeCell ref="A23:E23"/>
    <mergeCell ref="A28:A30"/>
    <mergeCell ref="B28:B30"/>
    <mergeCell ref="A123:E123"/>
  </mergeCells>
  <phoneticPr fontId="0" type="noConversion"/>
  <printOptions horizontalCentered="1"/>
  <pageMargins left="0.6692913385826772" right="0.39370078740157483" top="0.18156249999999999" bottom="0.25072916666666667" header="0.51181102362204722" footer="0.51181102362204722"/>
  <pageSetup paperSize="9" scale="75" orientation="portrait" r:id="rId1"/>
  <headerFooter alignWithMargins="0"/>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54"/>
  <sheetViews>
    <sheetView view="pageBreakPreview" topLeftCell="A38" zoomScale="90" zoomScaleNormal="100" zoomScaleSheetLayoutView="90" workbookViewId="0">
      <selection activeCell="B52" sqref="B52:H52"/>
    </sheetView>
  </sheetViews>
  <sheetFormatPr defaultColWidth="9.109375" defaultRowHeight="15.6" x14ac:dyDescent="0.3"/>
  <cols>
    <col min="1" max="1" width="9.109375" style="41"/>
    <col min="2" max="7" width="17.33203125" style="42" customWidth="1"/>
    <col min="8" max="8" width="9.88671875" style="41" bestFit="1" customWidth="1"/>
    <col min="9" max="9" width="14.5546875" style="44" hidden="1" customWidth="1"/>
    <col min="10" max="10" width="0" style="44" hidden="1" customWidth="1"/>
    <col min="11" max="11" width="11.33203125" style="44" hidden="1" customWidth="1"/>
    <col min="12" max="12" width="9.109375" style="45"/>
    <col min="13" max="13" width="10" style="41" customWidth="1"/>
    <col min="14" max="16384" width="9.109375" style="41"/>
  </cols>
  <sheetData>
    <row r="1" spans="2:13" x14ac:dyDescent="0.3">
      <c r="E1" s="112" t="s">
        <v>0</v>
      </c>
      <c r="F1" s="112"/>
      <c r="G1" s="112"/>
      <c r="H1" s="43"/>
    </row>
    <row r="2" spans="2:13" ht="39" customHeight="1" x14ac:dyDescent="0.3">
      <c r="E2" s="112" t="s">
        <v>143</v>
      </c>
      <c r="F2" s="112"/>
      <c r="G2" s="112"/>
      <c r="H2" s="43"/>
    </row>
    <row r="3" spans="2:13" ht="8.25" customHeight="1" x14ac:dyDescent="0.3"/>
    <row r="4" spans="2:13" ht="33" customHeight="1" x14ac:dyDescent="0.3">
      <c r="B4" s="113" t="s">
        <v>228</v>
      </c>
      <c r="C4" s="113"/>
      <c r="D4" s="113"/>
      <c r="E4" s="113"/>
      <c r="F4" s="113"/>
      <c r="G4" s="113"/>
    </row>
    <row r="5" spans="2:13" ht="7.5" customHeight="1" x14ac:dyDescent="0.3"/>
    <row r="6" spans="2:13" ht="30.75" customHeight="1" x14ac:dyDescent="0.3">
      <c r="B6" s="46" t="s">
        <v>144</v>
      </c>
      <c r="C6" s="114" t="s">
        <v>229</v>
      </c>
      <c r="D6" s="115"/>
      <c r="E6" s="115"/>
      <c r="F6" s="115"/>
      <c r="G6" s="115"/>
    </row>
    <row r="7" spans="2:13" x14ac:dyDescent="0.3">
      <c r="B7" s="116" t="s">
        <v>145</v>
      </c>
      <c r="C7" s="116"/>
      <c r="D7" s="116"/>
      <c r="E7" s="116"/>
      <c r="F7" s="116"/>
      <c r="G7" s="116"/>
      <c r="H7" s="49"/>
    </row>
    <row r="8" spans="2:13" ht="34.5" customHeight="1" x14ac:dyDescent="0.3">
      <c r="B8" s="109" t="s">
        <v>230</v>
      </c>
      <c r="C8" s="109"/>
      <c r="D8" s="109"/>
      <c r="E8" s="109"/>
      <c r="F8" s="109"/>
      <c r="G8" s="109"/>
    </row>
    <row r="9" spans="2:13" x14ac:dyDescent="0.3">
      <c r="B9" s="110" t="s">
        <v>146</v>
      </c>
      <c r="C9" s="110"/>
      <c r="D9" s="110"/>
      <c r="E9" s="110"/>
      <c r="F9" s="110"/>
      <c r="G9" s="110"/>
      <c r="H9" s="49"/>
    </row>
    <row r="10" spans="2:13" x14ac:dyDescent="0.3">
      <c r="B10" s="99" t="s">
        <v>147</v>
      </c>
      <c r="C10" s="99"/>
      <c r="D10" s="99"/>
      <c r="E10" s="99"/>
      <c r="F10" s="99"/>
      <c r="G10" s="99"/>
    </row>
    <row r="11" spans="2:13" ht="12.75" customHeight="1" x14ac:dyDescent="0.3">
      <c r="B11" s="48"/>
      <c r="C11" s="48"/>
      <c r="D11" s="48"/>
      <c r="E11" s="48"/>
      <c r="F11" s="48"/>
      <c r="G11" s="48"/>
    </row>
    <row r="12" spans="2:13" ht="17.399999999999999" x14ac:dyDescent="0.3">
      <c r="B12" s="46" t="s">
        <v>148</v>
      </c>
      <c r="C12" s="111" t="s">
        <v>149</v>
      </c>
      <c r="D12" s="111"/>
      <c r="E12" s="111"/>
      <c r="F12" s="111"/>
      <c r="G12" s="111"/>
    </row>
    <row r="13" spans="2:13" x14ac:dyDescent="0.3">
      <c r="B13" s="51"/>
    </row>
    <row r="14" spans="2:13" ht="25.8" customHeight="1" x14ac:dyDescent="0.3">
      <c r="B14" s="47" t="s">
        <v>150</v>
      </c>
      <c r="C14" s="161" t="s">
        <v>195</v>
      </c>
      <c r="D14" s="161"/>
      <c r="E14" s="161"/>
      <c r="F14" s="161"/>
      <c r="G14" s="161"/>
      <c r="M14" s="52"/>
    </row>
    <row r="15" spans="2:13" ht="36.75" customHeight="1" x14ac:dyDescent="0.3">
      <c r="B15" s="105" t="s">
        <v>151</v>
      </c>
      <c r="C15" s="105"/>
      <c r="D15" s="105"/>
      <c r="E15" s="105"/>
      <c r="F15" s="105"/>
      <c r="G15" s="105"/>
    </row>
    <row r="16" spans="2:13" ht="15" customHeight="1" x14ac:dyDescent="0.3">
      <c r="B16" s="50"/>
      <c r="C16" s="50"/>
      <c r="D16" s="50"/>
      <c r="E16" s="50"/>
      <c r="F16" s="50"/>
      <c r="G16" s="50"/>
    </row>
    <row r="17" spans="2:12" ht="14.25" customHeight="1" x14ac:dyDescent="0.3">
      <c r="B17" s="51" t="s">
        <v>152</v>
      </c>
      <c r="C17" s="106" t="s">
        <v>227</v>
      </c>
      <c r="D17" s="106"/>
      <c r="E17" s="106"/>
      <c r="F17" s="106"/>
      <c r="G17" s="106"/>
      <c r="H17" s="106"/>
    </row>
    <row r="18" spans="2:12" ht="16.5" customHeight="1" x14ac:dyDescent="0.3">
      <c r="B18" s="51" t="s">
        <v>153</v>
      </c>
      <c r="C18" s="53"/>
      <c r="D18" s="53"/>
      <c r="E18" s="53"/>
      <c r="F18" s="53"/>
      <c r="G18" s="50"/>
    </row>
    <row r="19" spans="2:12" ht="6.75" customHeight="1" x14ac:dyDescent="0.3"/>
    <row r="20" spans="2:12" s="54" customFormat="1" ht="56.25" customHeight="1" x14ac:dyDescent="0.25">
      <c r="B20" s="107" t="s">
        <v>154</v>
      </c>
      <c r="C20" s="107"/>
      <c r="D20" s="107"/>
      <c r="E20" s="55" t="s">
        <v>5</v>
      </c>
      <c r="F20" s="55" t="s">
        <v>155</v>
      </c>
      <c r="G20" s="55" t="s">
        <v>156</v>
      </c>
      <c r="I20" s="56"/>
      <c r="J20" s="56"/>
      <c r="K20" s="56"/>
      <c r="L20" s="57"/>
    </row>
    <row r="21" spans="2:12" s="58" customFormat="1" x14ac:dyDescent="0.3">
      <c r="B21" s="100" t="s">
        <v>157</v>
      </c>
      <c r="C21" s="100"/>
      <c r="D21" s="100"/>
      <c r="E21" s="73">
        <f t="shared" ref="E21:E26" si="0">SUM(F21:G21)</f>
        <v>301519</v>
      </c>
      <c r="F21" s="73">
        <f>'кошторис 1010'!C50</f>
        <v>301519</v>
      </c>
      <c r="G21" s="59">
        <v>0</v>
      </c>
      <c r="I21" s="60"/>
      <c r="J21" s="60"/>
      <c r="K21" s="60"/>
      <c r="L21" s="61"/>
    </row>
    <row r="22" spans="2:12" x14ac:dyDescent="0.3">
      <c r="B22" s="108" t="s">
        <v>158</v>
      </c>
      <c r="C22" s="108"/>
      <c r="D22" s="108"/>
      <c r="E22" s="74">
        <f t="shared" si="0"/>
        <v>246898</v>
      </c>
      <c r="F22" s="74">
        <f>'кошторис 1010'!C55</f>
        <v>246898</v>
      </c>
      <c r="G22" s="62">
        <v>0</v>
      </c>
    </row>
    <row r="23" spans="2:12" x14ac:dyDescent="0.3">
      <c r="B23" s="102" t="s">
        <v>159</v>
      </c>
      <c r="C23" s="102"/>
      <c r="D23" s="102"/>
      <c r="E23" s="74">
        <f t="shared" si="0"/>
        <v>0</v>
      </c>
      <c r="F23" s="74">
        <v>0</v>
      </c>
      <c r="G23" s="62">
        <v>0</v>
      </c>
    </row>
    <row r="24" spans="2:12" s="58" customFormat="1" x14ac:dyDescent="0.3">
      <c r="B24" s="100" t="s">
        <v>160</v>
      </c>
      <c r="C24" s="100"/>
      <c r="D24" s="100"/>
      <c r="E24" s="73">
        <f t="shared" si="0"/>
        <v>0</v>
      </c>
      <c r="F24" s="73">
        <v>0</v>
      </c>
      <c r="G24" s="59">
        <v>0</v>
      </c>
      <c r="I24" s="60"/>
      <c r="J24" s="60"/>
      <c r="K24" s="60"/>
      <c r="L24" s="61"/>
    </row>
    <row r="25" spans="2:12" s="58" customFormat="1" x14ac:dyDescent="0.3">
      <c r="B25" s="100" t="s">
        <v>161</v>
      </c>
      <c r="C25" s="100"/>
      <c r="D25" s="100"/>
      <c r="E25" s="73">
        <f t="shared" si="0"/>
        <v>0</v>
      </c>
      <c r="F25" s="73">
        <v>0</v>
      </c>
      <c r="G25" s="59">
        <v>0</v>
      </c>
      <c r="I25" s="60"/>
      <c r="J25" s="60"/>
      <c r="K25" s="60"/>
      <c r="L25" s="61"/>
    </row>
    <row r="26" spans="2:12" s="58" customFormat="1" x14ac:dyDescent="0.3">
      <c r="B26" s="100" t="s">
        <v>162</v>
      </c>
      <c r="C26" s="100"/>
      <c r="D26" s="100"/>
      <c r="E26" s="73">
        <f t="shared" si="0"/>
        <v>0</v>
      </c>
      <c r="F26" s="73">
        <v>0</v>
      </c>
      <c r="G26" s="59">
        <v>0</v>
      </c>
      <c r="I26" s="60"/>
      <c r="J26" s="60"/>
      <c r="K26" s="60"/>
      <c r="L26" s="61"/>
    </row>
    <row r="27" spans="2:12" s="58" customFormat="1" x14ac:dyDescent="0.3">
      <c r="B27" s="100" t="s">
        <v>163</v>
      </c>
      <c r="C27" s="100"/>
      <c r="D27" s="100"/>
      <c r="E27" s="73">
        <f>+E21+E24+E25+E26</f>
        <v>301519</v>
      </c>
      <c r="F27" s="73">
        <f>+F21+F24+F25+F26</f>
        <v>301519</v>
      </c>
      <c r="G27" s="59">
        <f>+G21+G24+G25+G26</f>
        <v>0</v>
      </c>
      <c r="I27" s="60">
        <f>B37+C37+D37+E37+F37+G37+B39+C39+D39+E39+F39+G39</f>
        <v>0</v>
      </c>
      <c r="J27" s="60">
        <f>G27</f>
        <v>0</v>
      </c>
      <c r="K27" s="60">
        <f>I27+J27</f>
        <v>0</v>
      </c>
      <c r="L27" s="61"/>
    </row>
    <row r="29" spans="2:12" x14ac:dyDescent="0.3">
      <c r="B29" s="51" t="s">
        <v>164</v>
      </c>
    </row>
    <row r="30" spans="2:12" x14ac:dyDescent="0.3">
      <c r="B30" s="51" t="s">
        <v>165</v>
      </c>
    </row>
    <row r="31" spans="2:12" x14ac:dyDescent="0.3">
      <c r="B31" s="51"/>
    </row>
    <row r="32" spans="2:12" ht="9.75" hidden="1" customHeight="1" x14ac:dyDescent="0.3">
      <c r="B32" s="51"/>
      <c r="C32" s="63"/>
      <c r="D32" s="63"/>
      <c r="E32" s="64"/>
      <c r="F32" s="63"/>
    </row>
    <row r="33" spans="2:7" ht="3.75" customHeight="1" x14ac:dyDescent="0.3">
      <c r="B33" s="51"/>
    </row>
    <row r="34" spans="2:7" x14ac:dyDescent="0.3">
      <c r="B34" s="51" t="s">
        <v>166</v>
      </c>
    </row>
    <row r="35" spans="2:7" x14ac:dyDescent="0.3">
      <c r="B35" s="51" t="s">
        <v>167</v>
      </c>
    </row>
    <row r="36" spans="2:7" x14ac:dyDescent="0.3">
      <c r="B36" s="62" t="s">
        <v>168</v>
      </c>
      <c r="C36" s="62" t="s">
        <v>169</v>
      </c>
      <c r="D36" s="62" t="s">
        <v>170</v>
      </c>
      <c r="E36" s="62" t="s">
        <v>171</v>
      </c>
      <c r="F36" s="62" t="s">
        <v>172</v>
      </c>
      <c r="G36" s="62" t="s">
        <v>173</v>
      </c>
    </row>
    <row r="37" spans="2:7" x14ac:dyDescent="0.3">
      <c r="B37" s="65"/>
      <c r="C37" s="65"/>
      <c r="D37" s="65"/>
      <c r="E37" s="65"/>
      <c r="F37" s="65"/>
      <c r="G37" s="65"/>
    </row>
    <row r="38" spans="2:7" x14ac:dyDescent="0.3">
      <c r="B38" s="62" t="s">
        <v>174</v>
      </c>
      <c r="C38" s="62" t="s">
        <v>175</v>
      </c>
      <c r="D38" s="62" t="s">
        <v>176</v>
      </c>
      <c r="E38" s="62" t="s">
        <v>177</v>
      </c>
      <c r="F38" s="62" t="s">
        <v>178</v>
      </c>
      <c r="G38" s="62" t="s">
        <v>179</v>
      </c>
    </row>
    <row r="39" spans="2:7" x14ac:dyDescent="0.3">
      <c r="B39" s="65"/>
      <c r="C39" s="65"/>
      <c r="D39" s="65"/>
      <c r="E39" s="65"/>
      <c r="F39" s="65"/>
      <c r="G39" s="65"/>
    </row>
    <row r="40" spans="2:7" ht="11.25" customHeight="1" x14ac:dyDescent="0.3"/>
    <row r="41" spans="2:7" ht="0.75" customHeight="1" x14ac:dyDescent="0.3"/>
    <row r="42" spans="2:7" ht="7.5" hidden="1" customHeight="1" x14ac:dyDescent="0.3">
      <c r="B42" s="51"/>
    </row>
    <row r="43" spans="2:7" ht="108" customHeight="1" x14ac:dyDescent="0.3">
      <c r="B43" s="99" t="s">
        <v>231</v>
      </c>
      <c r="C43" s="99"/>
      <c r="D43" s="99"/>
      <c r="E43" s="99"/>
      <c r="F43" s="99"/>
      <c r="G43" s="99"/>
    </row>
    <row r="44" spans="2:7" x14ac:dyDescent="0.3">
      <c r="B44" s="99"/>
      <c r="C44" s="99"/>
      <c r="D44" s="99"/>
      <c r="E44" s="99"/>
      <c r="F44" s="99"/>
      <c r="G44" s="99"/>
    </row>
    <row r="45" spans="2:7" ht="10.5" customHeight="1" x14ac:dyDescent="0.3">
      <c r="C45" s="101"/>
      <c r="D45" s="101"/>
    </row>
    <row r="46" spans="2:7" ht="16.8" customHeight="1" x14ac:dyDescent="0.3"/>
    <row r="47" spans="2:7" x14ac:dyDescent="0.3">
      <c r="B47" s="99" t="s">
        <v>180</v>
      </c>
      <c r="C47" s="99"/>
      <c r="D47" s="99"/>
      <c r="E47" s="66"/>
      <c r="F47" s="51" t="s">
        <v>113</v>
      </c>
    </row>
    <row r="48" spans="2:7" ht="12.75" customHeight="1" x14ac:dyDescent="0.3">
      <c r="B48" s="50"/>
      <c r="C48" s="50"/>
      <c r="D48" s="50"/>
      <c r="E48" s="67" t="s">
        <v>181</v>
      </c>
      <c r="F48" s="67"/>
      <c r="G48" s="67"/>
    </row>
    <row r="49" spans="2:12" s="54" customFormat="1" x14ac:dyDescent="0.25">
      <c r="B49" s="68" t="s">
        <v>2</v>
      </c>
      <c r="C49" s="103" t="s">
        <v>232</v>
      </c>
      <c r="D49" s="103"/>
      <c r="E49" s="68"/>
      <c r="F49" s="68"/>
      <c r="G49" s="68"/>
      <c r="I49" s="56"/>
      <c r="J49" s="56"/>
      <c r="K49" s="56"/>
      <c r="L49" s="57"/>
    </row>
    <row r="50" spans="2:12" s="54" customFormat="1" x14ac:dyDescent="0.3">
      <c r="B50" s="68"/>
      <c r="C50" s="104"/>
      <c r="D50" s="104"/>
      <c r="E50" s="68"/>
      <c r="F50" s="68"/>
      <c r="G50" s="68"/>
      <c r="I50" s="56"/>
      <c r="J50" s="56"/>
      <c r="K50" s="56"/>
      <c r="L50" s="57"/>
    </row>
    <row r="51" spans="2:12" x14ac:dyDescent="0.3">
      <c r="B51" s="97" t="s">
        <v>182</v>
      </c>
      <c r="C51" s="97"/>
      <c r="D51" s="97"/>
      <c r="E51" s="97"/>
      <c r="F51" s="97"/>
      <c r="G51" s="97"/>
    </row>
    <row r="52" spans="2:12" x14ac:dyDescent="0.3">
      <c r="B52" s="98"/>
      <c r="C52" s="98"/>
      <c r="D52" s="98"/>
      <c r="E52" s="98"/>
      <c r="F52" s="98"/>
      <c r="G52" s="98"/>
      <c r="H52" s="98"/>
    </row>
    <row r="53" spans="2:12" x14ac:dyDescent="0.3">
      <c r="B53" s="97"/>
      <c r="C53" s="97"/>
      <c r="D53" s="97"/>
      <c r="E53" s="97"/>
      <c r="F53" s="97"/>
      <c r="G53" s="97"/>
    </row>
    <row r="54" spans="2:12" x14ac:dyDescent="0.3">
      <c r="B54" s="98"/>
      <c r="C54" s="98"/>
      <c r="D54" s="98"/>
      <c r="E54" s="98"/>
      <c r="F54" s="98"/>
      <c r="G54" s="98"/>
      <c r="H54" s="98"/>
    </row>
  </sheetData>
  <mergeCells count="29">
    <mergeCell ref="E1:G1"/>
    <mergeCell ref="E2:G2"/>
    <mergeCell ref="B4:G4"/>
    <mergeCell ref="C6:G6"/>
    <mergeCell ref="B7:G7"/>
    <mergeCell ref="B8:G8"/>
    <mergeCell ref="B9:G9"/>
    <mergeCell ref="B10:G10"/>
    <mergeCell ref="C12:G12"/>
    <mergeCell ref="C14:G14"/>
    <mergeCell ref="B15:G15"/>
    <mergeCell ref="C17:H17"/>
    <mergeCell ref="B20:D20"/>
    <mergeCell ref="B21:D21"/>
    <mergeCell ref="B22:D22"/>
    <mergeCell ref="B23:D23"/>
    <mergeCell ref="B24:D24"/>
    <mergeCell ref="B25:D25"/>
    <mergeCell ref="B47:D47"/>
    <mergeCell ref="C49:D49"/>
    <mergeCell ref="C50:D50"/>
    <mergeCell ref="B51:G51"/>
    <mergeCell ref="B52:H52"/>
    <mergeCell ref="B53:G53"/>
    <mergeCell ref="B54:H54"/>
    <mergeCell ref="B43:G44"/>
    <mergeCell ref="B26:D26"/>
    <mergeCell ref="B27:D27"/>
    <mergeCell ref="C45:D45"/>
  </mergeCell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8"/>
  <sheetViews>
    <sheetView view="pageBreakPreview" topLeftCell="A34" zoomScaleNormal="100" zoomScaleSheetLayoutView="100" workbookViewId="0">
      <selection activeCell="H45" sqref="H45"/>
    </sheetView>
  </sheetViews>
  <sheetFormatPr defaultRowHeight="15.6" x14ac:dyDescent="0.3"/>
  <cols>
    <col min="1" max="1" width="6.6640625" style="19" customWidth="1"/>
    <col min="2" max="2" width="13.109375" style="19" customWidth="1"/>
    <col min="3" max="3" width="8.88671875" style="19"/>
    <col min="4" max="4" width="25.77734375" style="19" customWidth="1"/>
    <col min="5" max="5" width="8.88671875" style="19"/>
    <col min="6" max="6" width="11.21875" style="19" customWidth="1"/>
    <col min="7" max="7" width="12.109375" style="19" customWidth="1"/>
    <col min="8" max="8" width="9.33203125" style="19" bestFit="1" customWidth="1"/>
    <col min="9" max="9" width="12.33203125" style="19" customWidth="1"/>
    <col min="10" max="16384" width="8.88671875" style="19"/>
  </cols>
  <sheetData>
    <row r="1" spans="1:9" x14ac:dyDescent="0.3">
      <c r="A1" s="138" t="s">
        <v>116</v>
      </c>
      <c r="B1" s="138"/>
      <c r="C1" s="138"/>
      <c r="D1" s="138"/>
      <c r="E1" s="138"/>
      <c r="F1" s="138"/>
      <c r="G1" s="138"/>
      <c r="H1" s="138"/>
      <c r="I1" s="138"/>
    </row>
    <row r="2" spans="1:9" x14ac:dyDescent="0.3">
      <c r="A2" s="138" t="s">
        <v>233</v>
      </c>
      <c r="B2" s="138"/>
      <c r="C2" s="138"/>
      <c r="D2" s="138"/>
      <c r="E2" s="138"/>
      <c r="F2" s="138"/>
      <c r="G2" s="138"/>
      <c r="H2" s="138"/>
      <c r="I2" s="138"/>
    </row>
    <row r="3" spans="1:9" x14ac:dyDescent="0.3">
      <c r="A3" s="120" t="s">
        <v>117</v>
      </c>
      <c r="B3" s="120"/>
      <c r="C3" s="120"/>
      <c r="D3" s="120"/>
      <c r="E3" s="120"/>
      <c r="F3" s="120"/>
      <c r="G3" s="120"/>
      <c r="H3" s="120"/>
      <c r="I3" s="120"/>
    </row>
    <row r="4" spans="1:9" ht="9.6" customHeight="1" x14ac:dyDescent="0.3">
      <c r="A4" s="36"/>
      <c r="B4" s="36"/>
      <c r="C4" s="36"/>
      <c r="D4" s="36"/>
      <c r="E4" s="36"/>
      <c r="F4" s="36"/>
      <c r="G4" s="36"/>
      <c r="H4" s="36"/>
      <c r="I4" s="36"/>
    </row>
    <row r="5" spans="1:9" x14ac:dyDescent="0.3">
      <c r="A5" s="120" t="s">
        <v>121</v>
      </c>
      <c r="B5" s="120"/>
      <c r="C5" s="120"/>
      <c r="D5" s="120"/>
      <c r="E5" s="120"/>
      <c r="F5" s="120"/>
      <c r="G5" s="120"/>
      <c r="H5" s="120"/>
      <c r="I5" s="120"/>
    </row>
    <row r="6" spans="1:9" ht="45" customHeight="1" x14ac:dyDescent="0.3">
      <c r="A6" s="79" t="s">
        <v>118</v>
      </c>
      <c r="B6" s="147" t="s">
        <v>122</v>
      </c>
      <c r="C6" s="147"/>
      <c r="D6" s="147"/>
      <c r="E6" s="79" t="s">
        <v>125</v>
      </c>
      <c r="F6" s="79" t="s">
        <v>119</v>
      </c>
      <c r="G6" s="79" t="s">
        <v>120</v>
      </c>
    </row>
    <row r="7" spans="1:9" ht="19.8" customHeight="1" x14ac:dyDescent="0.3">
      <c r="A7" s="35">
        <v>1</v>
      </c>
      <c r="B7" s="146" t="s">
        <v>185</v>
      </c>
      <c r="C7" s="146"/>
      <c r="D7" s="146"/>
      <c r="E7" s="31">
        <v>1</v>
      </c>
      <c r="F7" s="38">
        <v>11907.28</v>
      </c>
      <c r="G7" s="31">
        <f t="shared" ref="G7:G30" si="0">F7*12</f>
        <v>142887.36000000002</v>
      </c>
    </row>
    <row r="8" spans="1:9" x14ac:dyDescent="0.3">
      <c r="A8" s="35">
        <f>A7+1</f>
        <v>2</v>
      </c>
      <c r="B8" s="137" t="s">
        <v>186</v>
      </c>
      <c r="C8" s="137"/>
      <c r="D8" s="137"/>
      <c r="E8" s="31">
        <v>0.5</v>
      </c>
      <c r="F8" s="38">
        <v>0</v>
      </c>
      <c r="G8" s="38">
        <f t="shared" si="0"/>
        <v>0</v>
      </c>
    </row>
    <row r="9" spans="1:9" x14ac:dyDescent="0.3">
      <c r="A9" s="35">
        <f>A8+1</f>
        <v>3</v>
      </c>
      <c r="B9" s="137" t="s">
        <v>183</v>
      </c>
      <c r="C9" s="137"/>
      <c r="D9" s="137"/>
      <c r="E9" s="31">
        <v>0.5</v>
      </c>
      <c r="F9" s="38">
        <v>0</v>
      </c>
      <c r="G9" s="38">
        <f t="shared" si="0"/>
        <v>0</v>
      </c>
    </row>
    <row r="10" spans="1:9" x14ac:dyDescent="0.3">
      <c r="A10" s="35">
        <f t="shared" ref="A10:A29" si="1">A9+1</f>
        <v>4</v>
      </c>
      <c r="B10" s="137" t="s">
        <v>102</v>
      </c>
      <c r="C10" s="137"/>
      <c r="D10" s="137"/>
      <c r="E10" s="31">
        <v>0.5</v>
      </c>
      <c r="F10" s="38">
        <v>0</v>
      </c>
      <c r="G10" s="38">
        <f t="shared" si="0"/>
        <v>0</v>
      </c>
    </row>
    <row r="11" spans="1:9" x14ac:dyDescent="0.3">
      <c r="A11" s="35">
        <f t="shared" si="1"/>
        <v>5</v>
      </c>
      <c r="B11" s="137" t="s">
        <v>187</v>
      </c>
      <c r="C11" s="137"/>
      <c r="D11" s="137"/>
      <c r="E11" s="31">
        <v>0.5</v>
      </c>
      <c r="F11" s="38">
        <v>0</v>
      </c>
      <c r="G11" s="38">
        <f t="shared" si="0"/>
        <v>0</v>
      </c>
    </row>
    <row r="12" spans="1:9" ht="15.6" customHeight="1" x14ac:dyDescent="0.3">
      <c r="A12" s="35">
        <f t="shared" si="1"/>
        <v>6</v>
      </c>
      <c r="B12" s="129" t="s">
        <v>188</v>
      </c>
      <c r="C12" s="130"/>
      <c r="D12" s="131"/>
      <c r="E12" s="31">
        <v>7.2</v>
      </c>
      <c r="F12" s="38">
        <v>0</v>
      </c>
      <c r="G12" s="38">
        <f>F12*12</f>
        <v>0</v>
      </c>
    </row>
    <row r="13" spans="1:9" x14ac:dyDescent="0.3">
      <c r="A13" s="35">
        <f t="shared" si="1"/>
        <v>7</v>
      </c>
      <c r="B13" s="132" t="s">
        <v>189</v>
      </c>
      <c r="C13" s="133"/>
      <c r="D13" s="134"/>
      <c r="E13" s="31">
        <v>1</v>
      </c>
      <c r="F13" s="38">
        <v>0</v>
      </c>
      <c r="G13" s="38">
        <f t="shared" si="0"/>
        <v>0</v>
      </c>
    </row>
    <row r="14" spans="1:9" ht="19.8" hidden="1" customHeight="1" x14ac:dyDescent="0.3">
      <c r="A14" s="35">
        <f t="shared" si="1"/>
        <v>8</v>
      </c>
      <c r="B14" s="132" t="s">
        <v>201</v>
      </c>
      <c r="C14" s="133"/>
      <c r="D14" s="134"/>
      <c r="E14" s="31"/>
      <c r="F14" s="38"/>
      <c r="G14" s="38">
        <f t="shared" si="0"/>
        <v>0</v>
      </c>
    </row>
    <row r="15" spans="1:9" x14ac:dyDescent="0.3">
      <c r="A15" s="35">
        <v>8</v>
      </c>
      <c r="B15" s="137" t="s">
        <v>108</v>
      </c>
      <c r="C15" s="137"/>
      <c r="D15" s="137"/>
      <c r="E15" s="31">
        <v>1</v>
      </c>
      <c r="F15" s="38">
        <v>0</v>
      </c>
      <c r="G15" s="38">
        <f t="shared" si="0"/>
        <v>0</v>
      </c>
    </row>
    <row r="16" spans="1:9" x14ac:dyDescent="0.3">
      <c r="A16" s="35">
        <f t="shared" si="1"/>
        <v>9</v>
      </c>
      <c r="B16" s="137" t="s">
        <v>193</v>
      </c>
      <c r="C16" s="137"/>
      <c r="D16" s="137"/>
      <c r="E16" s="31">
        <v>1</v>
      </c>
      <c r="F16" s="38">
        <v>0</v>
      </c>
      <c r="G16" s="38">
        <f t="shared" si="0"/>
        <v>0</v>
      </c>
    </row>
    <row r="17" spans="1:7" ht="14.4" customHeight="1" x14ac:dyDescent="0.3">
      <c r="A17" s="35">
        <f t="shared" si="1"/>
        <v>10</v>
      </c>
      <c r="B17" s="146" t="s">
        <v>198</v>
      </c>
      <c r="C17" s="146"/>
      <c r="D17" s="146"/>
      <c r="E17" s="31">
        <v>0.25</v>
      </c>
      <c r="F17" s="38">
        <v>0</v>
      </c>
      <c r="G17" s="38">
        <f t="shared" si="0"/>
        <v>0</v>
      </c>
    </row>
    <row r="18" spans="1:7" hidden="1" x14ac:dyDescent="0.3">
      <c r="A18" s="35">
        <f t="shared" si="1"/>
        <v>11</v>
      </c>
      <c r="B18" s="132" t="s">
        <v>196</v>
      </c>
      <c r="C18" s="133"/>
      <c r="D18" s="134"/>
      <c r="E18" s="31"/>
      <c r="F18" s="38">
        <v>0</v>
      </c>
      <c r="G18" s="38">
        <f t="shared" si="0"/>
        <v>0</v>
      </c>
    </row>
    <row r="19" spans="1:7" x14ac:dyDescent="0.3">
      <c r="A19" s="35">
        <v>11</v>
      </c>
      <c r="B19" s="137" t="s">
        <v>106</v>
      </c>
      <c r="C19" s="137"/>
      <c r="D19" s="137"/>
      <c r="E19" s="31">
        <v>2</v>
      </c>
      <c r="F19" s="38">
        <v>0</v>
      </c>
      <c r="G19" s="38">
        <f t="shared" si="0"/>
        <v>0</v>
      </c>
    </row>
    <row r="20" spans="1:7" x14ac:dyDescent="0.3">
      <c r="A20" s="35">
        <f t="shared" si="1"/>
        <v>12</v>
      </c>
      <c r="B20" s="137" t="s">
        <v>107</v>
      </c>
      <c r="C20" s="137"/>
      <c r="D20" s="137"/>
      <c r="E20" s="31">
        <v>1</v>
      </c>
      <c r="F20" s="38">
        <v>0</v>
      </c>
      <c r="G20" s="38">
        <f t="shared" si="0"/>
        <v>0</v>
      </c>
    </row>
    <row r="21" spans="1:7" ht="16.2" customHeight="1" x14ac:dyDescent="0.3">
      <c r="A21" s="35">
        <f t="shared" si="1"/>
        <v>13</v>
      </c>
      <c r="B21" s="139" t="s">
        <v>190</v>
      </c>
      <c r="C21" s="139"/>
      <c r="D21" s="139"/>
      <c r="E21" s="31">
        <v>0.5</v>
      </c>
      <c r="F21" s="38">
        <v>0</v>
      </c>
      <c r="G21" s="38">
        <f t="shared" si="0"/>
        <v>0</v>
      </c>
    </row>
    <row r="22" spans="1:7" ht="19.2" hidden="1" customHeight="1" x14ac:dyDescent="0.3">
      <c r="A22" s="35">
        <f t="shared" si="1"/>
        <v>14</v>
      </c>
      <c r="B22" s="139" t="s">
        <v>123</v>
      </c>
      <c r="C22" s="139"/>
      <c r="D22" s="139"/>
      <c r="E22" s="31"/>
      <c r="F22" s="38">
        <v>0</v>
      </c>
      <c r="G22" s="38">
        <f t="shared" si="0"/>
        <v>0</v>
      </c>
    </row>
    <row r="23" spans="1:7" ht="31.2" customHeight="1" x14ac:dyDescent="0.3">
      <c r="A23" s="35">
        <v>14</v>
      </c>
      <c r="B23" s="140" t="s">
        <v>200</v>
      </c>
      <c r="C23" s="141"/>
      <c r="D23" s="142"/>
      <c r="E23" s="31">
        <v>1</v>
      </c>
      <c r="F23" s="38">
        <v>0</v>
      </c>
      <c r="G23" s="38">
        <f t="shared" ref="G23" si="2">F23*12</f>
        <v>0</v>
      </c>
    </row>
    <row r="24" spans="1:7" x14ac:dyDescent="0.3">
      <c r="A24" s="35">
        <f t="shared" si="1"/>
        <v>15</v>
      </c>
      <c r="B24" s="132" t="s">
        <v>191</v>
      </c>
      <c r="C24" s="133"/>
      <c r="D24" s="134"/>
      <c r="E24" s="31">
        <v>0.25</v>
      </c>
      <c r="F24" s="31">
        <v>0</v>
      </c>
      <c r="G24" s="31">
        <f t="shared" si="0"/>
        <v>0</v>
      </c>
    </row>
    <row r="25" spans="1:7" x14ac:dyDescent="0.3">
      <c r="A25" s="35">
        <f t="shared" si="1"/>
        <v>16</v>
      </c>
      <c r="B25" s="132" t="s">
        <v>192</v>
      </c>
      <c r="C25" s="133"/>
      <c r="D25" s="134"/>
      <c r="E25" s="31">
        <v>4.5999999999999996</v>
      </c>
      <c r="F25" s="31">
        <v>0</v>
      </c>
      <c r="G25" s="31">
        <f t="shared" si="0"/>
        <v>0</v>
      </c>
    </row>
    <row r="26" spans="1:7" ht="17.399999999999999" customHeight="1" x14ac:dyDescent="0.3">
      <c r="A26" s="35">
        <f t="shared" si="1"/>
        <v>17</v>
      </c>
      <c r="B26" s="132" t="s">
        <v>103</v>
      </c>
      <c r="C26" s="133"/>
      <c r="D26" s="134"/>
      <c r="E26" s="31">
        <v>1</v>
      </c>
      <c r="F26" s="31">
        <v>0</v>
      </c>
      <c r="G26" s="31">
        <f t="shared" si="0"/>
        <v>0</v>
      </c>
    </row>
    <row r="27" spans="1:7" ht="30" customHeight="1" x14ac:dyDescent="0.3">
      <c r="A27" s="35">
        <f t="shared" si="1"/>
        <v>18</v>
      </c>
      <c r="B27" s="140" t="s">
        <v>199</v>
      </c>
      <c r="C27" s="141"/>
      <c r="D27" s="142"/>
      <c r="E27" s="31">
        <v>0.5</v>
      </c>
      <c r="F27" s="31">
        <v>0</v>
      </c>
      <c r="G27" s="31">
        <f t="shared" si="0"/>
        <v>0</v>
      </c>
    </row>
    <row r="28" spans="1:7" hidden="1" x14ac:dyDescent="0.3">
      <c r="A28" s="35">
        <f t="shared" si="1"/>
        <v>19</v>
      </c>
      <c r="B28" s="132" t="s">
        <v>197</v>
      </c>
      <c r="C28" s="133"/>
      <c r="D28" s="134"/>
      <c r="E28" s="31"/>
      <c r="F28" s="31">
        <v>0</v>
      </c>
      <c r="G28" s="31">
        <f t="shared" si="0"/>
        <v>0</v>
      </c>
    </row>
    <row r="29" spans="1:7" hidden="1" x14ac:dyDescent="0.3">
      <c r="A29" s="35">
        <f t="shared" si="1"/>
        <v>20</v>
      </c>
      <c r="B29" s="137"/>
      <c r="C29" s="137"/>
      <c r="D29" s="137"/>
      <c r="E29" s="31"/>
      <c r="F29" s="31">
        <v>0</v>
      </c>
      <c r="G29" s="31">
        <f t="shared" si="0"/>
        <v>0</v>
      </c>
    </row>
    <row r="30" spans="1:7" x14ac:dyDescent="0.3">
      <c r="A30" s="35">
        <v>19</v>
      </c>
      <c r="B30" s="132" t="s">
        <v>31</v>
      </c>
      <c r="C30" s="133"/>
      <c r="D30" s="134"/>
      <c r="E30" s="31">
        <v>3</v>
      </c>
      <c r="F30" s="31">
        <v>0</v>
      </c>
      <c r="G30" s="31">
        <f t="shared" si="0"/>
        <v>0</v>
      </c>
    </row>
    <row r="31" spans="1:7" x14ac:dyDescent="0.3">
      <c r="A31" s="31"/>
      <c r="B31" s="118" t="s">
        <v>124</v>
      </c>
      <c r="C31" s="119"/>
      <c r="D31" s="119"/>
      <c r="E31" s="162">
        <f>SUM(E7:E30)</f>
        <v>27.299999999999997</v>
      </c>
      <c r="F31" s="117">
        <f>SUM(G7:G30)</f>
        <v>142887.36000000002</v>
      </c>
      <c r="G31" s="117"/>
    </row>
    <row r="33" spans="1:9" x14ac:dyDescent="0.3">
      <c r="A33" s="120" t="s">
        <v>126</v>
      </c>
      <c r="B33" s="120"/>
      <c r="C33" s="120"/>
      <c r="D33" s="120"/>
      <c r="E33" s="120"/>
      <c r="F33" s="120"/>
      <c r="G33" s="120"/>
      <c r="H33" s="120"/>
      <c r="I33" s="120"/>
    </row>
    <row r="34" spans="1:9" ht="20.399999999999999" customHeight="1" x14ac:dyDescent="0.3">
      <c r="A34" s="23" t="s">
        <v>118</v>
      </c>
      <c r="B34" s="121" t="s">
        <v>38</v>
      </c>
      <c r="C34" s="122"/>
      <c r="D34" s="122"/>
      <c r="E34" s="123"/>
      <c r="F34" s="80"/>
      <c r="G34" s="80" t="s">
        <v>120</v>
      </c>
    </row>
    <row r="35" spans="1:9" x14ac:dyDescent="0.3">
      <c r="A35" s="35">
        <v>1</v>
      </c>
      <c r="B35" s="132" t="s">
        <v>127</v>
      </c>
      <c r="C35" s="133"/>
      <c r="D35" s="133"/>
      <c r="E35" s="134"/>
      <c r="F35" s="31"/>
      <c r="G35" s="31">
        <v>7732</v>
      </c>
    </row>
    <row r="36" spans="1:9" x14ac:dyDescent="0.3">
      <c r="A36" s="35">
        <f t="shared" ref="A36:A41" si="3">A35+1</f>
        <v>2</v>
      </c>
      <c r="B36" s="137" t="s">
        <v>128</v>
      </c>
      <c r="C36" s="137"/>
      <c r="D36" s="137"/>
      <c r="E36" s="137"/>
      <c r="F36" s="31"/>
      <c r="G36" s="31">
        <v>7732</v>
      </c>
    </row>
    <row r="37" spans="1:9" x14ac:dyDescent="0.3">
      <c r="A37" s="35">
        <f t="shared" si="3"/>
        <v>3</v>
      </c>
      <c r="B37" s="137" t="s">
        <v>129</v>
      </c>
      <c r="C37" s="137"/>
      <c r="D37" s="137"/>
      <c r="E37" s="137"/>
      <c r="F37" s="31"/>
      <c r="G37" s="31">
        <v>1740</v>
      </c>
    </row>
    <row r="38" spans="1:9" ht="19.2" customHeight="1" x14ac:dyDescent="0.3">
      <c r="A38" s="35">
        <f t="shared" si="3"/>
        <v>4</v>
      </c>
      <c r="B38" s="135" t="s">
        <v>204</v>
      </c>
      <c r="C38" s="135"/>
      <c r="D38" s="135"/>
      <c r="E38" s="135"/>
      <c r="F38" s="31"/>
      <c r="G38" s="31"/>
    </row>
    <row r="39" spans="1:9" ht="31.2" customHeight="1" x14ac:dyDescent="0.3">
      <c r="A39" s="35">
        <f t="shared" si="3"/>
        <v>5</v>
      </c>
      <c r="B39" s="126" t="s">
        <v>205</v>
      </c>
      <c r="C39" s="127"/>
      <c r="D39" s="127"/>
      <c r="E39" s="128"/>
      <c r="F39" s="31"/>
      <c r="G39" s="31">
        <v>86806.64</v>
      </c>
    </row>
    <row r="40" spans="1:9" ht="39.6" customHeight="1" x14ac:dyDescent="0.3">
      <c r="A40" s="35">
        <f t="shared" si="3"/>
        <v>6</v>
      </c>
      <c r="B40" s="136" t="s">
        <v>130</v>
      </c>
      <c r="C40" s="136"/>
      <c r="D40" s="136"/>
      <c r="E40" s="136"/>
      <c r="F40" s="124">
        <f>G35+G36+G37+G38+F31+G39</f>
        <v>246898</v>
      </c>
      <c r="G40" s="125"/>
    </row>
    <row r="41" spans="1:9" x14ac:dyDescent="0.3">
      <c r="A41" s="35">
        <f t="shared" si="3"/>
        <v>7</v>
      </c>
      <c r="B41" s="137" t="s">
        <v>184</v>
      </c>
      <c r="C41" s="137"/>
      <c r="D41" s="137"/>
      <c r="E41" s="137"/>
      <c r="F41" s="31"/>
      <c r="G41" s="31"/>
    </row>
    <row r="42" spans="1:9" x14ac:dyDescent="0.3">
      <c r="A42" s="35">
        <v>8</v>
      </c>
      <c r="B42" s="76" t="s">
        <v>234</v>
      </c>
      <c r="C42" s="77"/>
      <c r="D42" s="77"/>
      <c r="E42" s="78"/>
      <c r="F42" s="31"/>
      <c r="G42" s="31"/>
    </row>
    <row r="43" spans="1:9" x14ac:dyDescent="0.3">
      <c r="A43" s="32" t="s">
        <v>206</v>
      </c>
      <c r="B43" s="118" t="s">
        <v>131</v>
      </c>
      <c r="C43" s="119"/>
      <c r="D43" s="119"/>
      <c r="E43" s="143"/>
      <c r="F43" s="32"/>
      <c r="G43" s="33">
        <f>F40+G41+G42</f>
        <v>246898</v>
      </c>
    </row>
    <row r="44" spans="1:9" x14ac:dyDescent="0.3">
      <c r="G44" s="75">
        <f>'кошторис 1010'!C55</f>
        <v>246898</v>
      </c>
    </row>
    <row r="45" spans="1:9" x14ac:dyDescent="0.3">
      <c r="G45" s="39">
        <f>G44-G43</f>
        <v>0</v>
      </c>
    </row>
    <row r="46" spans="1:9" x14ac:dyDescent="0.3">
      <c r="A46" s="30" t="s">
        <v>133</v>
      </c>
    </row>
    <row r="47" spans="1:9" ht="19.2" customHeight="1" x14ac:dyDescent="0.3">
      <c r="A47" s="37" t="s">
        <v>118</v>
      </c>
      <c r="B47" s="32" t="s">
        <v>134</v>
      </c>
      <c r="C47" s="31"/>
      <c r="D47" s="144" t="s">
        <v>120</v>
      </c>
      <c r="E47" s="144"/>
    </row>
    <row r="48" spans="1:9" x14ac:dyDescent="0.3">
      <c r="A48" s="31">
        <v>1</v>
      </c>
      <c r="B48" s="40" t="s">
        <v>194</v>
      </c>
      <c r="C48" s="31"/>
      <c r="D48" s="145">
        <f>'кошторис 1010'!C58</f>
        <v>54318</v>
      </c>
      <c r="E48" s="145"/>
    </row>
  </sheetData>
  <mergeCells count="44">
    <mergeCell ref="B10:D10"/>
    <mergeCell ref="B6:D6"/>
    <mergeCell ref="B7:D7"/>
    <mergeCell ref="B8:D8"/>
    <mergeCell ref="B9:D9"/>
    <mergeCell ref="B43:E43"/>
    <mergeCell ref="D47:E47"/>
    <mergeCell ref="D48:E48"/>
    <mergeCell ref="B16:D16"/>
    <mergeCell ref="B17:D17"/>
    <mergeCell ref="B18:D18"/>
    <mergeCell ref="B41:E41"/>
    <mergeCell ref="B23:D23"/>
    <mergeCell ref="A3:I3"/>
    <mergeCell ref="A1:I1"/>
    <mergeCell ref="A2:I2"/>
    <mergeCell ref="B30:D30"/>
    <mergeCell ref="B26:D26"/>
    <mergeCell ref="B29:D29"/>
    <mergeCell ref="A5:I5"/>
    <mergeCell ref="B20:D20"/>
    <mergeCell ref="B21:D21"/>
    <mergeCell ref="B22:D22"/>
    <mergeCell ref="B24:D24"/>
    <mergeCell ref="B11:D11"/>
    <mergeCell ref="B15:D15"/>
    <mergeCell ref="B27:D27"/>
    <mergeCell ref="B28:D28"/>
    <mergeCell ref="B25:D25"/>
    <mergeCell ref="B12:D12"/>
    <mergeCell ref="B13:D13"/>
    <mergeCell ref="B14:D14"/>
    <mergeCell ref="B38:E38"/>
    <mergeCell ref="B40:E40"/>
    <mergeCell ref="B36:E36"/>
    <mergeCell ref="B37:E37"/>
    <mergeCell ref="B35:E35"/>
    <mergeCell ref="B19:D19"/>
    <mergeCell ref="F31:G31"/>
    <mergeCell ref="B31:D31"/>
    <mergeCell ref="A33:I33"/>
    <mergeCell ref="B34:E34"/>
    <mergeCell ref="F40:G40"/>
    <mergeCell ref="B39:E39"/>
  </mergeCells>
  <phoneticPr fontId="10" type="noConversion"/>
  <pageMargins left="0.7" right="0.7" top="0.75" bottom="0.75" header="0.3" footer="0.3"/>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2"/>
  <sheetViews>
    <sheetView tabSelected="1" topLeftCell="A17" workbookViewId="0">
      <selection activeCell="I15" sqref="I15"/>
    </sheetView>
  </sheetViews>
  <sheetFormatPr defaultRowHeight="15.6" x14ac:dyDescent="0.3"/>
  <cols>
    <col min="1" max="1" width="6.88671875" style="19" customWidth="1"/>
    <col min="2" max="4" width="8.88671875" style="19"/>
    <col min="5" max="5" width="15.6640625" style="19" customWidth="1"/>
    <col min="6" max="6" width="10.44140625" style="19" customWidth="1"/>
    <col min="7" max="16384" width="8.88671875" style="19"/>
  </cols>
  <sheetData>
    <row r="1" spans="1:6" x14ac:dyDescent="0.3">
      <c r="A1" s="30" t="s">
        <v>132</v>
      </c>
    </row>
    <row r="2" spans="1:6" ht="31.2" x14ac:dyDescent="0.3">
      <c r="A2" s="31" t="s">
        <v>118</v>
      </c>
      <c r="B2" s="148" t="s">
        <v>38</v>
      </c>
      <c r="C2" s="148"/>
      <c r="D2" s="148"/>
      <c r="E2" s="148"/>
      <c r="F2" s="34" t="s">
        <v>124</v>
      </c>
    </row>
    <row r="3" spans="1:6" ht="32.4" customHeight="1" x14ac:dyDescent="0.3">
      <c r="A3" s="32">
        <v>1</v>
      </c>
      <c r="B3" s="136" t="s">
        <v>135</v>
      </c>
      <c r="C3" s="136"/>
      <c r="D3" s="136"/>
      <c r="E3" s="136"/>
      <c r="F3" s="32">
        <f>SUM(F5:F5)</f>
        <v>0</v>
      </c>
    </row>
    <row r="4" spans="1:6" x14ac:dyDescent="0.3">
      <c r="A4" s="31"/>
      <c r="B4" s="137" t="s">
        <v>136</v>
      </c>
      <c r="C4" s="137"/>
      <c r="D4" s="137"/>
      <c r="E4" s="137"/>
      <c r="F4" s="31"/>
    </row>
    <row r="5" spans="1:6" x14ac:dyDescent="0.3">
      <c r="A5" s="31"/>
      <c r="B5" s="137"/>
      <c r="C5" s="137"/>
      <c r="D5" s="137"/>
      <c r="E5" s="137"/>
      <c r="F5" s="31"/>
    </row>
    <row r="6" spans="1:6" ht="33" customHeight="1" x14ac:dyDescent="0.3">
      <c r="A6" s="32">
        <v>2</v>
      </c>
      <c r="B6" s="136" t="s">
        <v>137</v>
      </c>
      <c r="C6" s="136"/>
      <c r="D6" s="136"/>
      <c r="E6" s="136"/>
      <c r="F6" s="32">
        <f>SUM(F8:F9)</f>
        <v>0</v>
      </c>
    </row>
    <row r="7" spans="1:6" x14ac:dyDescent="0.3">
      <c r="A7" s="31"/>
      <c r="B7" s="137" t="s">
        <v>136</v>
      </c>
      <c r="C7" s="137"/>
      <c r="D7" s="137"/>
      <c r="E7" s="137"/>
      <c r="F7" s="31"/>
    </row>
    <row r="8" spans="1:6" x14ac:dyDescent="0.3">
      <c r="A8" s="31"/>
      <c r="B8" s="137" t="s">
        <v>138</v>
      </c>
      <c r="C8" s="137"/>
      <c r="D8" s="137"/>
      <c r="E8" s="137"/>
      <c r="F8" s="31"/>
    </row>
    <row r="9" spans="1:6" x14ac:dyDescent="0.3">
      <c r="A9" s="31"/>
      <c r="B9" s="137" t="s">
        <v>139</v>
      </c>
      <c r="C9" s="137"/>
      <c r="D9" s="137"/>
      <c r="E9" s="137"/>
      <c r="F9" s="31"/>
    </row>
    <row r="10" spans="1:6" ht="28.2" customHeight="1" x14ac:dyDescent="0.3">
      <c r="A10" s="32">
        <v>3</v>
      </c>
      <c r="B10" s="136" t="s">
        <v>140</v>
      </c>
      <c r="C10" s="136"/>
      <c r="D10" s="136"/>
      <c r="E10" s="136"/>
      <c r="F10" s="32">
        <f>SUM(F12:F13)</f>
        <v>0</v>
      </c>
    </row>
    <row r="11" spans="1:6" x14ac:dyDescent="0.3">
      <c r="A11" s="31"/>
      <c r="B11" s="137" t="s">
        <v>136</v>
      </c>
      <c r="C11" s="137"/>
      <c r="D11" s="137"/>
      <c r="E11" s="137"/>
      <c r="F11" s="31"/>
    </row>
    <row r="12" spans="1:6" x14ac:dyDescent="0.3">
      <c r="A12" s="31"/>
      <c r="B12" s="137"/>
      <c r="C12" s="137"/>
      <c r="D12" s="137"/>
      <c r="E12" s="137"/>
      <c r="F12" s="31"/>
    </row>
    <row r="13" spans="1:6" x14ac:dyDescent="0.3">
      <c r="A13" s="31"/>
      <c r="B13" s="137"/>
      <c r="C13" s="137"/>
      <c r="D13" s="137"/>
      <c r="E13" s="137"/>
      <c r="F13" s="31"/>
    </row>
    <row r="14" spans="1:6" ht="30.6" customHeight="1" x14ac:dyDescent="0.3">
      <c r="A14" s="32">
        <v>4</v>
      </c>
      <c r="B14" s="136" t="s">
        <v>141</v>
      </c>
      <c r="C14" s="136"/>
      <c r="D14" s="136"/>
      <c r="E14" s="136"/>
      <c r="F14" s="32">
        <v>0</v>
      </c>
    </row>
    <row r="15" spans="1:6" ht="53.4" customHeight="1" x14ac:dyDescent="0.3">
      <c r="A15" s="32">
        <v>5</v>
      </c>
      <c r="B15" s="136" t="s">
        <v>142</v>
      </c>
      <c r="C15" s="136"/>
      <c r="D15" s="136"/>
      <c r="E15" s="136"/>
      <c r="F15" s="32">
        <f>SUM(F17:F18)</f>
        <v>0</v>
      </c>
    </row>
    <row r="16" spans="1:6" x14ac:dyDescent="0.3">
      <c r="A16" s="31"/>
      <c r="B16" s="137" t="s">
        <v>136</v>
      </c>
      <c r="C16" s="137"/>
      <c r="D16" s="137"/>
      <c r="E16" s="137"/>
      <c r="F16" s="31"/>
    </row>
    <row r="17" spans="1:6" x14ac:dyDescent="0.3">
      <c r="A17" s="31"/>
      <c r="B17" s="137" t="s">
        <v>235</v>
      </c>
      <c r="C17" s="137"/>
      <c r="D17" s="137"/>
      <c r="E17" s="137"/>
      <c r="F17" s="31"/>
    </row>
    <row r="18" spans="1:6" x14ac:dyDescent="0.3">
      <c r="A18" s="31"/>
      <c r="B18" s="137"/>
      <c r="C18" s="137"/>
      <c r="D18" s="137"/>
      <c r="E18" s="137"/>
      <c r="F18" s="31"/>
    </row>
    <row r="19" spans="1:6" ht="15.6" customHeight="1" x14ac:dyDescent="0.3">
      <c r="A19" s="32">
        <v>6</v>
      </c>
      <c r="B19" s="136" t="s">
        <v>236</v>
      </c>
      <c r="C19" s="136"/>
      <c r="D19" s="136"/>
      <c r="E19" s="136"/>
      <c r="F19" s="32">
        <f>SUM(F21:F22)</f>
        <v>303</v>
      </c>
    </row>
    <row r="20" spans="1:6" x14ac:dyDescent="0.3">
      <c r="A20" s="31"/>
      <c r="B20" s="137" t="s">
        <v>136</v>
      </c>
      <c r="C20" s="137"/>
      <c r="D20" s="137"/>
      <c r="E20" s="137"/>
      <c r="F20" s="31"/>
    </row>
    <row r="21" spans="1:6" ht="15.6" customHeight="1" x14ac:dyDescent="0.3">
      <c r="A21" s="31"/>
      <c r="B21" s="146" t="s">
        <v>237</v>
      </c>
      <c r="C21" s="146"/>
      <c r="D21" s="146"/>
      <c r="E21" s="146"/>
      <c r="F21" s="31">
        <v>303</v>
      </c>
    </row>
    <row r="22" spans="1:6" x14ac:dyDescent="0.3">
      <c r="A22" s="31"/>
      <c r="B22" s="137"/>
      <c r="C22" s="137"/>
      <c r="D22" s="137"/>
      <c r="E22" s="137"/>
      <c r="F22" s="31"/>
    </row>
  </sheetData>
  <mergeCells count="21">
    <mergeCell ref="B22:E22"/>
    <mergeCell ref="B11:E11"/>
    <mergeCell ref="B12:E12"/>
    <mergeCell ref="B13:E13"/>
    <mergeCell ref="B14:E14"/>
    <mergeCell ref="B15:E15"/>
    <mergeCell ref="B16:E16"/>
    <mergeCell ref="B17:E17"/>
    <mergeCell ref="B18:E18"/>
    <mergeCell ref="B19:E19"/>
    <mergeCell ref="B20:E20"/>
    <mergeCell ref="B21:E21"/>
    <mergeCell ref="B10:E10"/>
    <mergeCell ref="B2:E2"/>
    <mergeCell ref="B3:E3"/>
    <mergeCell ref="B4:E4"/>
    <mergeCell ref="B5:E5"/>
    <mergeCell ref="B6:E6"/>
    <mergeCell ref="B7:E7"/>
    <mergeCell ref="B8:E8"/>
    <mergeCell ref="B9:E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кошторис 1010</vt:lpstr>
      <vt:lpstr>лім.дов.1010</vt:lpstr>
      <vt:lpstr>зп</vt:lpstr>
      <vt:lpstr>поточні</vt:lpstr>
      <vt:lpstr>зп!Область_печати</vt:lpstr>
      <vt:lpstr>'кошторис 1010'!Область_печати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инна коваленко</cp:lastModifiedBy>
  <cp:lastPrinted>2023-02-14T10:42:55Z</cp:lastPrinted>
  <dcterms:created xsi:type="dcterms:W3CDTF">1996-10-08T23:32:33Z</dcterms:created>
  <dcterms:modified xsi:type="dcterms:W3CDTF">2025-02-14T17:27:01Z</dcterms:modified>
</cp:coreProperties>
</file>